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1.xml" ContentType="application/vnd.ms-excel.threadedcomments+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https://portalconicyt-my.sharepoint.com/personal/ahinojosa_anid_cl/Documents/pendientes/"/>
    </mc:Choice>
  </mc:AlternateContent>
  <xr:revisionPtr revIDLastSave="0" documentId="8_{06D6A10A-DEE1-4467-9896-5B68E9322B74}" xr6:coauthVersionLast="47" xr6:coauthVersionMax="47" xr10:uidLastSave="{00000000-0000-0000-0000-000000000000}"/>
  <bookViews>
    <workbookView xWindow="-120" yWindow="-120" windowWidth="20730" windowHeight="11040" tabRatio="946" firstSheet="1" activeTab="6" xr2:uid="{00000000-000D-0000-FFFF-FFFF00000000}"/>
  </bookViews>
  <sheets>
    <sheet name="ANTECEDENTES" sheetId="16" r:id="rId1"/>
    <sheet name="DETALLE GASTOS ETAPA 1" sheetId="13" r:id="rId2"/>
    <sheet name="DETALLE GASTOS ETAPA 2" sheetId="19" r:id="rId3"/>
    <sheet name="DETALLE GASTOS ETAPA 3" sheetId="20" r:id="rId4"/>
    <sheet name="COSTO TOTAL" sheetId="3" r:id="rId5"/>
    <sheet name="REITEMIZACIONES SIA" sheetId="17" r:id="rId6"/>
    <sheet name="REITEMIZACIONES APORTES" sheetId="18" r:id="rId7"/>
  </sheets>
  <definedNames>
    <definedName name="_xlnm.Print_Area" localSheetId="4">'COSTO TOTAL'!$A$1:$E$43</definedName>
    <definedName name="_xlnm.Print_Area" localSheetId="1">'DETALLE GASTOS ETAPA 1'!#REF!</definedName>
    <definedName name="_xlnm.Print_Area" localSheetId="2">'DETALLE GASTOS ETAPA 2'!#REF!</definedName>
    <definedName name="_xlnm.Print_Area" localSheetId="3">'DETALLE GASTOS ETAPA 3'!#REF!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1" i="13" l="1"/>
  <c r="D11" i="16" l="1"/>
  <c r="G27" i="13"/>
  <c r="K27" i="13" s="1"/>
  <c r="F27" i="13"/>
  <c r="H37" i="20"/>
  <c r="H38" i="20"/>
  <c r="M38" i="20" s="1"/>
  <c r="H39" i="20"/>
  <c r="M39" i="20" s="1"/>
  <c r="H36" i="20"/>
  <c r="F27" i="20"/>
  <c r="I27" i="20" s="1"/>
  <c r="F27" i="19"/>
  <c r="J27" i="19" s="1"/>
  <c r="D12" i="16"/>
  <c r="D13" i="16"/>
  <c r="J14" i="3"/>
  <c r="J15" i="3"/>
  <c r="J16" i="3"/>
  <c r="I14" i="3"/>
  <c r="I15" i="3"/>
  <c r="I16" i="3"/>
  <c r="H15" i="3"/>
  <c r="G14" i="3"/>
  <c r="G15" i="3"/>
  <c r="G16" i="3"/>
  <c r="F14" i="3"/>
  <c r="F15" i="3"/>
  <c r="F16" i="3"/>
  <c r="E15" i="3"/>
  <c r="D14" i="3"/>
  <c r="D15" i="3"/>
  <c r="D13" i="3"/>
  <c r="B15" i="3"/>
  <c r="K72" i="13"/>
  <c r="K28" i="20"/>
  <c r="K29" i="20"/>
  <c r="K30" i="20"/>
  <c r="K28" i="19"/>
  <c r="K29" i="19"/>
  <c r="K30" i="19"/>
  <c r="K28" i="13"/>
  <c r="K29" i="13"/>
  <c r="K30" i="13"/>
  <c r="J77" i="20"/>
  <c r="D86" i="20" s="1"/>
  <c r="I77" i="20"/>
  <c r="C86" i="20" s="1"/>
  <c r="H77" i="20"/>
  <c r="B86" i="20" s="1"/>
  <c r="E86" i="20" s="1"/>
  <c r="K76" i="20"/>
  <c r="G76" i="20"/>
  <c r="L76" i="20" s="1"/>
  <c r="K75" i="20"/>
  <c r="G75" i="20"/>
  <c r="L75" i="20" s="1"/>
  <c r="K74" i="20"/>
  <c r="G74" i="20"/>
  <c r="L74" i="20" s="1"/>
  <c r="K73" i="20"/>
  <c r="G73" i="20"/>
  <c r="L73" i="20" s="1"/>
  <c r="K72" i="20"/>
  <c r="K77" i="20" s="1"/>
  <c r="G72" i="20"/>
  <c r="J67" i="20"/>
  <c r="D85" i="20" s="1"/>
  <c r="I67" i="20"/>
  <c r="C85" i="20" s="1"/>
  <c r="H67" i="20"/>
  <c r="B85" i="20" s="1"/>
  <c r="E85" i="20" s="1"/>
  <c r="K66" i="20"/>
  <c r="G66" i="20"/>
  <c r="L66" i="20" s="1"/>
  <c r="K65" i="20"/>
  <c r="G65" i="20"/>
  <c r="L65" i="20" s="1"/>
  <c r="K64" i="20"/>
  <c r="G64" i="20"/>
  <c r="L64" i="20" s="1"/>
  <c r="K63" i="20"/>
  <c r="K67" i="20" s="1"/>
  <c r="G63" i="20"/>
  <c r="J58" i="20"/>
  <c r="D84" i="20" s="1"/>
  <c r="I58" i="20"/>
  <c r="C84" i="20" s="1"/>
  <c r="H58" i="20"/>
  <c r="K57" i="20"/>
  <c r="G57" i="20"/>
  <c r="L57" i="20" s="1"/>
  <c r="K56" i="20"/>
  <c r="G56" i="20"/>
  <c r="L56" i="20" s="1"/>
  <c r="K55" i="20"/>
  <c r="G55" i="20"/>
  <c r="L55" i="20" s="1"/>
  <c r="K54" i="20"/>
  <c r="G54" i="20"/>
  <c r="K49" i="20"/>
  <c r="J49" i="20"/>
  <c r="L48" i="20"/>
  <c r="F48" i="20"/>
  <c r="H48" i="20" s="1"/>
  <c r="M48" i="20" s="1"/>
  <c r="L47" i="20"/>
  <c r="F47" i="20"/>
  <c r="H47" i="20" s="1"/>
  <c r="M47" i="20" s="1"/>
  <c r="L46" i="20"/>
  <c r="F46" i="20"/>
  <c r="H46" i="20" s="1"/>
  <c r="M46" i="20" s="1"/>
  <c r="L45" i="20"/>
  <c r="L49" i="20" s="1"/>
  <c r="H45" i="20"/>
  <c r="K40" i="20"/>
  <c r="J39" i="20"/>
  <c r="I39" i="20"/>
  <c r="L39" i="20" s="1"/>
  <c r="J38" i="20"/>
  <c r="I38" i="20"/>
  <c r="L38" i="20" s="1"/>
  <c r="J37" i="20"/>
  <c r="I37" i="20"/>
  <c r="L37" i="20" s="1"/>
  <c r="M37" i="20"/>
  <c r="J36" i="20"/>
  <c r="J40" i="20" s="1"/>
  <c r="I36" i="20"/>
  <c r="L31" i="20"/>
  <c r="F30" i="20"/>
  <c r="F29" i="20"/>
  <c r="F28" i="20"/>
  <c r="K27" i="20"/>
  <c r="J22" i="20"/>
  <c r="D83" i="20" s="1"/>
  <c r="D87" i="20" s="1"/>
  <c r="B93" i="20" s="1"/>
  <c r="D46" i="3" s="1"/>
  <c r="I22" i="20"/>
  <c r="H22" i="20"/>
  <c r="K21" i="20"/>
  <c r="G21" i="20"/>
  <c r="L21" i="20" s="1"/>
  <c r="K20" i="20"/>
  <c r="G20" i="20"/>
  <c r="L20" i="20" s="1"/>
  <c r="K19" i="20"/>
  <c r="G19" i="20"/>
  <c r="K18" i="20"/>
  <c r="G18" i="20"/>
  <c r="J77" i="19"/>
  <c r="D86" i="19" s="1"/>
  <c r="I77" i="19"/>
  <c r="C86" i="19" s="1"/>
  <c r="H77" i="19"/>
  <c r="B86" i="19" s="1"/>
  <c r="E86" i="19" s="1"/>
  <c r="K76" i="19"/>
  <c r="G76" i="19"/>
  <c r="L76" i="19" s="1"/>
  <c r="K75" i="19"/>
  <c r="G75" i="19"/>
  <c r="L75" i="19" s="1"/>
  <c r="K74" i="19"/>
  <c r="G74" i="19"/>
  <c r="L74" i="19" s="1"/>
  <c r="K73" i="19"/>
  <c r="G73" i="19"/>
  <c r="L73" i="19" s="1"/>
  <c r="K72" i="19"/>
  <c r="K77" i="19" s="1"/>
  <c r="G72" i="19"/>
  <c r="J67" i="19"/>
  <c r="D85" i="19" s="1"/>
  <c r="I67" i="19"/>
  <c r="C85" i="19" s="1"/>
  <c r="H67" i="19"/>
  <c r="B85" i="19" s="1"/>
  <c r="E85" i="19" s="1"/>
  <c r="K66" i="19"/>
  <c r="G66" i="19"/>
  <c r="L66" i="19" s="1"/>
  <c r="K65" i="19"/>
  <c r="G65" i="19"/>
  <c r="L65" i="19" s="1"/>
  <c r="K64" i="19"/>
  <c r="G64" i="19"/>
  <c r="L64" i="19" s="1"/>
  <c r="K63" i="19"/>
  <c r="K67" i="19" s="1"/>
  <c r="G63" i="19"/>
  <c r="J58" i="19"/>
  <c r="D84" i="19" s="1"/>
  <c r="I58" i="19"/>
  <c r="C84" i="19" s="1"/>
  <c r="H58" i="19"/>
  <c r="K57" i="19"/>
  <c r="G57" i="19"/>
  <c r="L57" i="19" s="1"/>
  <c r="K56" i="19"/>
  <c r="G56" i="19"/>
  <c r="K55" i="19"/>
  <c r="G55" i="19"/>
  <c r="L55" i="19" s="1"/>
  <c r="K54" i="19"/>
  <c r="G54" i="19"/>
  <c r="K49" i="19"/>
  <c r="J49" i="19"/>
  <c r="L48" i="19"/>
  <c r="F48" i="19"/>
  <c r="H48" i="19" s="1"/>
  <c r="M48" i="19" s="1"/>
  <c r="L47" i="19"/>
  <c r="F47" i="19"/>
  <c r="H47" i="19" s="1"/>
  <c r="M47" i="19" s="1"/>
  <c r="L46" i="19"/>
  <c r="F46" i="19"/>
  <c r="H46" i="19" s="1"/>
  <c r="M46" i="19" s="1"/>
  <c r="L45" i="19"/>
  <c r="L49" i="19" s="1"/>
  <c r="H45" i="19"/>
  <c r="K40" i="19"/>
  <c r="J39" i="19"/>
  <c r="I39" i="19"/>
  <c r="L39" i="19" s="1"/>
  <c r="H39" i="19"/>
  <c r="M39" i="19" s="1"/>
  <c r="J38" i="19"/>
  <c r="I38" i="19"/>
  <c r="L38" i="19" s="1"/>
  <c r="H38" i="19"/>
  <c r="M38" i="19" s="1"/>
  <c r="J37" i="19"/>
  <c r="I37" i="19"/>
  <c r="L37" i="19" s="1"/>
  <c r="H37" i="19"/>
  <c r="M37" i="19" s="1"/>
  <c r="J36" i="19"/>
  <c r="J40" i="19" s="1"/>
  <c r="I36" i="19"/>
  <c r="H36" i="19"/>
  <c r="L31" i="19"/>
  <c r="F30" i="19"/>
  <c r="F29" i="19"/>
  <c r="F28" i="19"/>
  <c r="K27" i="19"/>
  <c r="J22" i="19"/>
  <c r="D83" i="19" s="1"/>
  <c r="D87" i="19" s="1"/>
  <c r="B93" i="19" s="1"/>
  <c r="C46" i="3" s="1"/>
  <c r="I22" i="19"/>
  <c r="H22" i="19"/>
  <c r="K21" i="19"/>
  <c r="G21" i="19"/>
  <c r="L21" i="19" s="1"/>
  <c r="K20" i="19"/>
  <c r="G20" i="19"/>
  <c r="L20" i="19" s="1"/>
  <c r="K19" i="19"/>
  <c r="G19" i="19"/>
  <c r="K18" i="19"/>
  <c r="G18" i="19"/>
  <c r="K20" i="13"/>
  <c r="K18" i="13"/>
  <c r="J67" i="13"/>
  <c r="D85" i="13" s="1"/>
  <c r="D39" i="3" s="1"/>
  <c r="I67" i="13"/>
  <c r="C85" i="13" s="1"/>
  <c r="H67" i="13"/>
  <c r="B85" i="13" s="1"/>
  <c r="E39" i="3" s="1"/>
  <c r="G64" i="13"/>
  <c r="G65" i="13"/>
  <c r="G66" i="13"/>
  <c r="G63" i="13"/>
  <c r="G67" i="13" s="1"/>
  <c r="J58" i="13"/>
  <c r="D84" i="13" s="1"/>
  <c r="D38" i="3" s="1"/>
  <c r="I58" i="13"/>
  <c r="C84" i="13" s="1"/>
  <c r="C38" i="3" s="1"/>
  <c r="H58" i="13"/>
  <c r="G55" i="13"/>
  <c r="G56" i="13"/>
  <c r="G57" i="13"/>
  <c r="G54" i="13"/>
  <c r="G58" i="13" s="1"/>
  <c r="H36" i="13"/>
  <c r="J37" i="13"/>
  <c r="J38" i="13"/>
  <c r="J39" i="13"/>
  <c r="J36" i="13"/>
  <c r="G18" i="13"/>
  <c r="C51" i="18"/>
  <c r="B51" i="18"/>
  <c r="C39" i="18"/>
  <c r="B39" i="18"/>
  <c r="D39" i="18" s="1"/>
  <c r="C27" i="18"/>
  <c r="B27" i="18"/>
  <c r="C15" i="18"/>
  <c r="B15" i="18"/>
  <c r="D15" i="18" s="1"/>
  <c r="K22" i="20" l="1"/>
  <c r="G17" i="3"/>
  <c r="C39" i="3"/>
  <c r="E85" i="13"/>
  <c r="L18" i="13"/>
  <c r="B39" i="3"/>
  <c r="H16" i="3"/>
  <c r="K31" i="20"/>
  <c r="C83" i="20" s="1"/>
  <c r="C87" i="20" s="1"/>
  <c r="J27" i="20"/>
  <c r="M27" i="20" s="1"/>
  <c r="N27" i="20" s="1"/>
  <c r="J13" i="3"/>
  <c r="J17" i="3"/>
  <c r="E16" i="3"/>
  <c r="L56" i="19"/>
  <c r="G13" i="3"/>
  <c r="C15" i="3"/>
  <c r="K15" i="3" s="1"/>
  <c r="I27" i="19"/>
  <c r="I27" i="13"/>
  <c r="L19" i="20"/>
  <c r="K31" i="19"/>
  <c r="C83" i="19" s="1"/>
  <c r="C87" i="19" s="1"/>
  <c r="L19" i="19"/>
  <c r="K22" i="19"/>
  <c r="C14" i="3"/>
  <c r="G22" i="20"/>
  <c r="L22" i="20" s="1"/>
  <c r="L18" i="20"/>
  <c r="J28" i="20"/>
  <c r="I28" i="20"/>
  <c r="J29" i="20"/>
  <c r="M29" i="20" s="1"/>
  <c r="I29" i="20"/>
  <c r="J30" i="20"/>
  <c r="M30" i="20" s="1"/>
  <c r="I30" i="20"/>
  <c r="H40" i="20"/>
  <c r="I40" i="20"/>
  <c r="L36" i="20"/>
  <c r="H49" i="20"/>
  <c r="M49" i="20" s="1"/>
  <c r="M45" i="20"/>
  <c r="G58" i="20"/>
  <c r="L54" i="20"/>
  <c r="B84" i="20"/>
  <c r="K58" i="20"/>
  <c r="G67" i="20"/>
  <c r="L67" i="20" s="1"/>
  <c r="L63" i="20"/>
  <c r="G77" i="20"/>
  <c r="L77" i="20" s="1"/>
  <c r="L72" i="20"/>
  <c r="G22" i="19"/>
  <c r="L18" i="19"/>
  <c r="M27" i="19"/>
  <c r="N27" i="19" s="1"/>
  <c r="J28" i="19"/>
  <c r="I28" i="19"/>
  <c r="J29" i="19"/>
  <c r="M29" i="19" s="1"/>
  <c r="I29" i="19"/>
  <c r="J30" i="19"/>
  <c r="M30" i="19" s="1"/>
  <c r="I30" i="19"/>
  <c r="H40" i="19"/>
  <c r="I40" i="19"/>
  <c r="L36" i="19"/>
  <c r="H49" i="19"/>
  <c r="M49" i="19" s="1"/>
  <c r="M45" i="19"/>
  <c r="G58" i="19"/>
  <c r="L54" i="19"/>
  <c r="B84" i="19"/>
  <c r="K58" i="19"/>
  <c r="G67" i="19"/>
  <c r="L67" i="19" s="1"/>
  <c r="L63" i="19"/>
  <c r="G77" i="19"/>
  <c r="L77" i="19" s="1"/>
  <c r="L72" i="19"/>
  <c r="B84" i="13"/>
  <c r="K58" i="13"/>
  <c r="L58" i="13" s="1"/>
  <c r="D51" i="18"/>
  <c r="D27" i="18"/>
  <c r="I17" i="3" l="1"/>
  <c r="B92" i="20"/>
  <c r="E84" i="20"/>
  <c r="H14" i="3"/>
  <c r="I13" i="3"/>
  <c r="E84" i="19"/>
  <c r="E14" i="3"/>
  <c r="B92" i="19"/>
  <c r="C45" i="3" s="1"/>
  <c r="C23" i="3"/>
  <c r="F13" i="3"/>
  <c r="F17" i="3"/>
  <c r="L22" i="19"/>
  <c r="E38" i="3"/>
  <c r="B14" i="3"/>
  <c r="N30" i="20"/>
  <c r="N29" i="20"/>
  <c r="N30" i="19"/>
  <c r="N29" i="19"/>
  <c r="L58" i="20"/>
  <c r="L40" i="20"/>
  <c r="M36" i="20"/>
  <c r="M40" i="20"/>
  <c r="I31" i="20"/>
  <c r="M28" i="20"/>
  <c r="N28" i="20" s="1"/>
  <c r="J31" i="20"/>
  <c r="B83" i="20" s="1"/>
  <c r="L58" i="19"/>
  <c r="L40" i="19"/>
  <c r="M36" i="19"/>
  <c r="M40" i="19"/>
  <c r="I31" i="19"/>
  <c r="M28" i="19"/>
  <c r="N28" i="19" s="1"/>
  <c r="J31" i="19"/>
  <c r="B83" i="19" s="1"/>
  <c r="E13" i="3" s="1"/>
  <c r="B51" i="17"/>
  <c r="D51" i="17" s="1"/>
  <c r="C51" i="17"/>
  <c r="B39" i="17"/>
  <c r="C39" i="17"/>
  <c r="D39" i="17" s="1"/>
  <c r="B27" i="17"/>
  <c r="D27" i="17" s="1"/>
  <c r="C27" i="17"/>
  <c r="B15" i="17"/>
  <c r="D15" i="17" s="1"/>
  <c r="C15" i="17"/>
  <c r="J77" i="13"/>
  <c r="D86" i="13" s="1"/>
  <c r="I77" i="13"/>
  <c r="C86" i="13" s="1"/>
  <c r="H77" i="13"/>
  <c r="B86" i="13" s="1"/>
  <c r="K76" i="13"/>
  <c r="G76" i="13"/>
  <c r="K75" i="13"/>
  <c r="G75" i="13"/>
  <c r="K74" i="13"/>
  <c r="G74" i="13"/>
  <c r="K73" i="13"/>
  <c r="G73" i="13"/>
  <c r="G72" i="13"/>
  <c r="K66" i="13"/>
  <c r="K65" i="13"/>
  <c r="K64" i="13"/>
  <c r="K63" i="13"/>
  <c r="K67" i="13" s="1"/>
  <c r="L67" i="13" s="1"/>
  <c r="K57" i="13"/>
  <c r="K56" i="13"/>
  <c r="K55" i="13"/>
  <c r="K54" i="13"/>
  <c r="K49" i="13"/>
  <c r="J49" i="13"/>
  <c r="L48" i="13"/>
  <c r="F48" i="13"/>
  <c r="H48" i="13" s="1"/>
  <c r="L47" i="13"/>
  <c r="F47" i="13"/>
  <c r="H47" i="13" s="1"/>
  <c r="L46" i="13"/>
  <c r="F46" i="13"/>
  <c r="H46" i="13" s="1"/>
  <c r="L45" i="13"/>
  <c r="H45" i="13"/>
  <c r="K40" i="13"/>
  <c r="J40" i="13"/>
  <c r="I39" i="13"/>
  <c r="H39" i="13"/>
  <c r="I38" i="13"/>
  <c r="H38" i="13"/>
  <c r="I37" i="13"/>
  <c r="H37" i="13"/>
  <c r="I36" i="13"/>
  <c r="L31" i="13"/>
  <c r="K31" i="13"/>
  <c r="F30" i="13"/>
  <c r="J30" i="13" s="1"/>
  <c r="F29" i="13"/>
  <c r="I29" i="13" s="1"/>
  <c r="F28" i="13"/>
  <c r="I28" i="13" s="1"/>
  <c r="J27" i="13"/>
  <c r="J22" i="13"/>
  <c r="D83" i="13" s="1"/>
  <c r="D37" i="3" s="1"/>
  <c r="I22" i="13"/>
  <c r="H22" i="13"/>
  <c r="K21" i="13"/>
  <c r="G21" i="13"/>
  <c r="G20" i="13"/>
  <c r="K19" i="13"/>
  <c r="G19" i="13"/>
  <c r="K14" i="3" l="1"/>
  <c r="D23" i="3"/>
  <c r="D45" i="3"/>
  <c r="H13" i="3"/>
  <c r="B87" i="20"/>
  <c r="B91" i="20" s="1"/>
  <c r="D40" i="3"/>
  <c r="D16" i="3"/>
  <c r="M31" i="20"/>
  <c r="N31" i="20" s="1"/>
  <c r="L19" i="13"/>
  <c r="M31" i="19"/>
  <c r="N31" i="19" s="1"/>
  <c r="C40" i="3"/>
  <c r="C16" i="3"/>
  <c r="E40" i="3"/>
  <c r="B16" i="3"/>
  <c r="C83" i="13"/>
  <c r="E83" i="20"/>
  <c r="E87" i="20" s="1"/>
  <c r="B87" i="19"/>
  <c r="B91" i="19" s="1"/>
  <c r="E83" i="19"/>
  <c r="E87" i="19" s="1"/>
  <c r="L64" i="13"/>
  <c r="M30" i="13"/>
  <c r="J29" i="13"/>
  <c r="M29" i="13" s="1"/>
  <c r="N29" i="13" s="1"/>
  <c r="L38" i="13"/>
  <c r="M38" i="13" s="1"/>
  <c r="M45" i="13"/>
  <c r="L54" i="13"/>
  <c r="L75" i="13"/>
  <c r="I40" i="13"/>
  <c r="L49" i="13"/>
  <c r="L65" i="13"/>
  <c r="M48" i="13"/>
  <c r="L55" i="13"/>
  <c r="L72" i="13"/>
  <c r="L56" i="13"/>
  <c r="L66" i="13"/>
  <c r="L76" i="13"/>
  <c r="L20" i="13"/>
  <c r="L39" i="13"/>
  <c r="M39" i="13" s="1"/>
  <c r="L74" i="13"/>
  <c r="H49" i="13"/>
  <c r="L21" i="13"/>
  <c r="M27" i="13"/>
  <c r="N27" i="13" s="1"/>
  <c r="L37" i="13"/>
  <c r="M37" i="13" s="1"/>
  <c r="D87" i="13"/>
  <c r="B93" i="13" s="1"/>
  <c r="B46" i="3" s="1"/>
  <c r="E46" i="3" s="1"/>
  <c r="M47" i="13"/>
  <c r="L57" i="13"/>
  <c r="L73" i="13"/>
  <c r="K22" i="13"/>
  <c r="H40" i="13"/>
  <c r="E86" i="13"/>
  <c r="E84" i="13"/>
  <c r="K77" i="13"/>
  <c r="G22" i="13"/>
  <c r="M46" i="13"/>
  <c r="G77" i="13"/>
  <c r="I30" i="13"/>
  <c r="J28" i="13"/>
  <c r="L63" i="13"/>
  <c r="L36" i="13"/>
  <c r="M36" i="13" s="1"/>
  <c r="D17" i="3" l="1"/>
  <c r="B94" i="20"/>
  <c r="H17" i="3"/>
  <c r="E17" i="3"/>
  <c r="K16" i="3"/>
  <c r="C37" i="3"/>
  <c r="C13" i="3"/>
  <c r="N30" i="13"/>
  <c r="C87" i="13"/>
  <c r="B92" i="13" s="1"/>
  <c r="M49" i="13"/>
  <c r="L40" i="13"/>
  <c r="M40" i="13" s="1"/>
  <c r="L22" i="13"/>
  <c r="M28" i="13"/>
  <c r="N28" i="13" s="1"/>
  <c r="J31" i="13"/>
  <c r="B83" i="13" s="1"/>
  <c r="I31" i="13"/>
  <c r="L77" i="13"/>
  <c r="C41" i="3" l="1"/>
  <c r="B13" i="3"/>
  <c r="D21" i="3"/>
  <c r="E91" i="20"/>
  <c r="C91" i="20"/>
  <c r="C21" i="3"/>
  <c r="C25" i="3" s="1"/>
  <c r="C22" i="3" s="1"/>
  <c r="E91" i="19"/>
  <c r="B94" i="19"/>
  <c r="C91" i="19" s="1"/>
  <c r="K13" i="3"/>
  <c r="B45" i="3"/>
  <c r="E45" i="3" s="1"/>
  <c r="C17" i="3"/>
  <c r="E37" i="3"/>
  <c r="B37" i="3" s="1"/>
  <c r="C92" i="20"/>
  <c r="C93" i="20"/>
  <c r="M31" i="13"/>
  <c r="N31" i="13" s="1"/>
  <c r="E83" i="13"/>
  <c r="E87" i="13" s="1"/>
  <c r="B87" i="13"/>
  <c r="B91" i="13" s="1"/>
  <c r="E28" i="3" l="1"/>
  <c r="D25" i="3"/>
  <c r="D28" i="3"/>
  <c r="C93" i="19"/>
  <c r="C92" i="19"/>
  <c r="B23" i="3"/>
  <c r="E23" i="3" s="1"/>
  <c r="B17" i="3"/>
  <c r="K17" i="3" s="1"/>
  <c r="D47" i="3"/>
  <c r="C47" i="3"/>
  <c r="B47" i="3"/>
  <c r="D24" i="3" l="1"/>
  <c r="D22" i="3"/>
  <c r="C24" i="3"/>
  <c r="B21" i="3"/>
  <c r="E91" i="13"/>
  <c r="B94" i="13"/>
  <c r="E47" i="3"/>
  <c r="C28" i="3" l="1"/>
  <c r="C92" i="13"/>
  <c r="C93" i="13"/>
  <c r="E21" i="3"/>
  <c r="B25" i="3"/>
  <c r="B22" i="3" s="1"/>
  <c r="B40" i="3"/>
  <c r="D41" i="3"/>
  <c r="E41" i="3"/>
  <c r="E25" i="3" l="1"/>
  <c r="B24" i="3"/>
  <c r="B38" i="3"/>
  <c r="B41" i="3" l="1"/>
  <c r="B97" i="20"/>
  <c r="B97" i="19"/>
  <c r="D91" i="19" s="1"/>
  <c r="B97" i="13"/>
  <c r="D91" i="13" s="1"/>
  <c r="D42" i="3"/>
  <c r="E42" i="3" l="1"/>
  <c r="C42" i="3"/>
  <c r="D92" i="19"/>
  <c r="D93" i="19"/>
  <c r="D92" i="20"/>
  <c r="D93" i="20"/>
  <c r="D91" i="20"/>
  <c r="D92" i="13"/>
  <c r="D93" i="13"/>
  <c r="B4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Consuelo Bruno Urbina</author>
    <author>Pedro Cotal Zuniga</author>
  </authors>
  <commentList>
    <comment ref="A4" authorId="0" shapeId="0" xr:uid="{44444D49-19E5-4337-BE55-ECE1F6074507}">
      <text>
        <r>
          <rPr>
            <sz val="9"/>
            <color indexed="81"/>
            <rFont val="Tahoma"/>
            <family val="2"/>
          </rPr>
          <t>A completar una vez adjudicado.
Al momento de la postulación puede dejar este campo en blanco.</t>
        </r>
      </text>
    </comment>
    <comment ref="A7" authorId="1" shapeId="0" xr:uid="{4D001242-8C66-4D3A-B648-2A57F0E3A84A}">
      <text>
        <r>
          <rPr>
            <sz val="10"/>
            <rFont val="Arial"/>
            <family val="2"/>
          </rPr>
          <t xml:space="preserve">Indique el nombre de la entidad beneficiaria que participa del proyecto.
</t>
        </r>
      </text>
    </comment>
    <comment ref="A8" authorId="0" shapeId="0" xr:uid="{667D9C97-9DBE-428B-B8E0-9F9616CA34F1}">
      <text>
        <r>
          <rPr>
            <sz val="9"/>
            <color indexed="81"/>
            <rFont val="Tahoma"/>
            <family val="2"/>
          </rPr>
          <t>Indique los nombres de las entidades que participan como ENTIDADES ASOCIADAS del proyecto, si corresponde</t>
        </r>
      </text>
    </comment>
    <comment ref="A11" authorId="1" shapeId="0" xr:uid="{B85E47CA-AF06-48BE-BA54-FF5D8A6415F9}">
      <text>
        <r>
          <rPr>
            <sz val="9"/>
            <color indexed="81"/>
            <rFont val="Tahoma"/>
            <family val="2"/>
          </rPr>
          <t>SIA: Subdirección de Investigación Aplicada (Ex Fondef)</t>
        </r>
      </text>
    </comment>
    <comment ref="B11" authorId="0" shapeId="0" xr:uid="{554BE3D0-220B-424B-990C-B0ADBEA9E29D}">
      <text>
        <r>
          <rPr>
            <sz val="9"/>
            <color indexed="81"/>
            <rFont val="Tahoma"/>
            <family val="2"/>
          </rPr>
          <t xml:space="preserve">Ingrese el monto solicitado a ANID correspondiente al total ingresado en plataforma de postulación.
</t>
        </r>
      </text>
    </comment>
    <comment ref="C11" authorId="0" shapeId="0" xr:uid="{6B46BFDD-A800-4A88-A301-D2B345A4C0D3}">
      <text>
        <r>
          <rPr>
            <sz val="9"/>
            <color indexed="81"/>
            <rFont val="Tahoma"/>
            <family val="2"/>
          </rPr>
          <t xml:space="preserve">Ingrese el monto solicitado a ANID correspondiente al total ingresado en plataforma de postulación.
</t>
        </r>
      </text>
    </comment>
    <comment ref="B12" authorId="0" shapeId="0" xr:uid="{4CC15C28-844C-420D-AAFD-957B725B025B}">
      <text>
        <r>
          <rPr>
            <sz val="9"/>
            <color indexed="81"/>
            <rFont val="Tahoma"/>
            <family val="2"/>
          </rPr>
          <t>Ingrese el monto total comprometido por la beneficiaria según carta de compromiso.</t>
        </r>
      </text>
    </comment>
    <comment ref="C12" authorId="0" shapeId="0" xr:uid="{D5A95493-3919-4A2A-9021-FEB972A94B16}">
      <text>
        <r>
          <rPr>
            <sz val="9"/>
            <color indexed="81"/>
            <rFont val="Tahoma"/>
            <family val="2"/>
          </rPr>
          <t>Ingrese el monto total comprometido por la beneficiaria según carta de compromiso.</t>
        </r>
      </text>
    </comment>
    <comment ref="B13" authorId="0" shapeId="0" xr:uid="{5EBE3D5F-0801-4481-BD90-552A574AC5D0}">
      <text>
        <r>
          <rPr>
            <sz val="9"/>
            <color indexed="81"/>
            <rFont val="Tahoma"/>
            <family val="2"/>
          </rPr>
          <t>Ingrese el monto total comprometido por las entidades asociadas según cartas de compromiso.</t>
        </r>
      </text>
    </comment>
    <comment ref="C13" authorId="0" shapeId="0" xr:uid="{56AE0663-7D99-4531-827D-14E352AF2EAC}">
      <text>
        <r>
          <rPr>
            <sz val="9"/>
            <color indexed="81"/>
            <rFont val="Tahoma"/>
            <family val="2"/>
          </rPr>
          <t>Ingrese el monto total comprometido por las entidades asociadas según cartas de compromiso.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Pedro Cotal Zuniga</author>
    <author>Consuelo Bruno Urbina</author>
  </authors>
  <commentList>
    <comment ref="A15" authorId="0" shapeId="0" xr:uid="{B2178725-AE87-4B7A-B24F-3F556D3049E3}">
      <text>
        <r>
          <rPr>
            <sz val="9"/>
            <color indexed="81"/>
            <rFont val="Tahoma"/>
            <family val="2"/>
          </rPr>
          <t>Corresponde al pago de personas naturales nacionales o extranjeras cuyos servicios son contratados exclusivamente para el proyecto, con posterioridad al inicio de este y para la ejecución de actividades del proyecto. Indique el monto que se pagará mensualmente.</t>
        </r>
      </text>
    </comment>
    <comment ref="H16" authorId="0" shapeId="0" xr:uid="{B299F48E-498D-4D1A-93E2-318E419D9AA7}">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C17" authorId="1" shapeId="0" xr:uid="{1EFA8483-EF2F-441F-934D-6A037EEA0E8A}">
      <text>
        <r>
          <rPr>
            <sz val="9"/>
            <color indexed="81"/>
            <rFont val="Tahoma"/>
            <family val="2"/>
          </rPr>
          <t xml:space="preserve">Indicar la institución Beneficiaria o la entidad asociada por la cual participará del proyecto.
</t>
        </r>
      </text>
    </comment>
    <comment ref="E17" authorId="0" shapeId="0" xr:uid="{503E2A4F-20B3-4E04-9C24-DEF63A2E49B6}">
      <text>
        <r>
          <rPr>
            <sz val="9"/>
            <color indexed="81"/>
            <rFont val="Tahoma"/>
            <family val="2"/>
          </rPr>
          <t>Corresponde al pago de personas naturales nacionales o extranjeras cuyos servicios son contratados exclusivamente para el proyecto, con posterioridad al inicio de este y para la ejecución de actividades del proyecto. Indique el monto que se pagará mensualmente.</t>
        </r>
      </text>
    </comment>
    <comment ref="A24" authorId="0" shapeId="0" xr:uid="{1A6FD276-933C-430D-8082-AF89866DB825}">
      <text>
        <r>
          <rPr>
            <sz val="9"/>
            <color indexed="81"/>
            <rFont val="Tahoma"/>
            <family val="2"/>
          </rPr>
          <t>Sólo se podrá aplicar este pago al personal preexistente cuya remuneración bruta mensual (según contrato con la beneficiaria) sea menor o igual a $2.500.000.-, para una dedicación completa (180 hrs.), desde este tope se calcula el proporcional en caso de trabajar menos horas.
Se podrá financiar con cargo al subsidio la remuneración completa o una proporción de la misma cuando su remuneración mensual bruta sea menor a $2.500.000. Este monto máximo aplicará para aquellos que tengan una dedicación por jornada completa de 180hrs/mensuales destinadas al proyecto. En el caso de personal cuya dedicación sea entre 90 y 179hrs/mes, podrán estimar un pago proporcional en función de la dedicación efectiva comprometida al proyecto. En ningún caso la dedicación al proyecto bajo esta modalidad de pago de remuneración mensual podrá ser menor a las 90 horas/mes.</t>
        </r>
      </text>
    </comment>
    <comment ref="J25" authorId="0" shapeId="0" xr:uid="{A09A7FB1-20E8-4473-92E4-A52ADFE20C66}">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C26" authorId="1" shapeId="0" xr:uid="{1B539C73-0689-43D8-8750-6DDD71A370DC}">
      <text>
        <r>
          <rPr>
            <sz val="9"/>
            <color indexed="81"/>
            <rFont val="Tahoma"/>
            <family val="2"/>
          </rPr>
          <t>Indicar la institución Beneficiaria o la entidad asociada por la cual participará del proyecto.
Agregue filas en función de la institución beneficiaria y asociada(s)</t>
        </r>
      </text>
    </comment>
    <comment ref="D26" authorId="0" shapeId="0" xr:uid="{D9AA9600-7902-4D1A-BBE4-C3E96C2C7714}">
      <text>
        <r>
          <rPr>
            <sz val="9"/>
            <color indexed="81"/>
            <rFont val="Tahoma"/>
            <family val="2"/>
          </rPr>
          <t>Sólo se podrá aplicar este pago al personal preexistente cuya remuneración bruta mensual (según contrato con la beneficiaria) sea menor o igual a $2.500.000.-, para una dedicación completa (180 hrs.), desde este tope se calcula el proporcional en caso de trabajar menos horas.
Se podrá financiar la remuneración completa o una proporción de la misma cuando su remuneración mensual bruta sea menor a $2.500.000. Este monto máximo aplicará para aquellos que tengan una dedicación por jornada completa de 180hrs/mensuales destinadas al proyecto. En el caso de personal cuya dedicación sea entre 90 y 179hrs/mes, podrán estimar un pago proporcional en función de la dedicación efectiva comprometida al proyecto. En ningún caso la dedicación al proyecto bajo esta modalidad de pago de remuneración mensual podrá ser menor a las 90 horas/mes.</t>
        </r>
      </text>
    </comment>
    <comment ref="F26" authorId="0" shapeId="0" xr:uid="{7ED8256A-AC73-4CDF-BE03-98FBDFDF98E9}">
      <text>
        <r>
          <rPr>
            <sz val="9"/>
            <color indexed="81"/>
            <rFont val="Tahoma"/>
            <family val="2"/>
          </rPr>
          <t>1. El monto máximo de financiamiento ANID que se podrá pagar por cada participante será de hasta $2.500.000 brutos mensual. Este monto máximo aplicará para aquellos que tengan una dedicación por jornada completa de 180hrs/mensuales destinadas al proyecto, o el máximo si está sujeto a la Ley 21.561. En el caso de personal cuya dedicación sea entre 90 y 179hrs/mes, podrán estimar un pago proporcional en función de la dedicación efectiva comprometida al proyecto. En ningún caso la dedicación al proyecto bajo esta modalidad de pago de remuneración mensual podrá ser menor a las 90 horas/mess.</t>
        </r>
      </text>
    </comment>
    <comment ref="G26" authorId="0" shapeId="0" xr:uid="{A3C8F531-B6AF-4CED-865E-86499E2424E1}">
      <text>
        <r>
          <rPr>
            <sz val="10"/>
            <rFont val="Arial"/>
            <family val="2"/>
          </rPr>
          <t>En el caso que se financie solo una proporción de la remuneración con el subsidio ANID, la restante proporción se podrá ingresar como aporte de la beneficiaria.</t>
        </r>
      </text>
    </comment>
    <comment ref="O26" authorId="0" shapeId="0" xr:uid="{1708A0E9-7D1D-49B6-9747-C47B13DB480B}">
      <text>
        <r>
          <rPr>
            <sz val="9"/>
            <color indexed="81"/>
            <rFont val="Tahoma"/>
            <family val="2"/>
          </rPr>
          <t xml:space="preserve">Sólo se podrá aplicar este pago a personal preexistente cuya remuneración bruta mensual (según contrato con la beneficiaria) sea menor a $2.500.000. 
</t>
        </r>
      </text>
    </comment>
    <comment ref="A33" authorId="0" shapeId="0" xr:uid="{3980FB91-9B95-45DA-B973-BC6E95C01FD6}">
      <text>
        <r>
          <rPr>
            <sz val="9"/>
            <color indexed="81"/>
            <rFont val="Tahoma"/>
            <family val="2"/>
          </rPr>
          <t>Se podrá reconocer un pago adicional al sueldo base en caso de personal preexistente con una dedicación mínima de 36hrs/mes. El monto máximo mensual a pagar por persona por este concepto no deberá exceder los $500.000 bruto y no podrá superar al monto aportado por la institución por concepto de remuneraciones para cada persona.</t>
        </r>
      </text>
    </comment>
    <comment ref="I34" authorId="0" shapeId="0" xr:uid="{1F8E44A5-26A2-4956-9BF6-38C7D643951E}">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C35" authorId="1" shapeId="0" xr:uid="{A16A86E9-1F83-4A8E-972F-D1E9ACA604A4}">
      <text>
        <r>
          <rPr>
            <sz val="9"/>
            <color indexed="81"/>
            <rFont val="Tahoma"/>
            <family val="2"/>
          </rPr>
          <t>Indicar la institución Beneficiaria o la entidad asociada por la cual participará del proyecto.
Agregue filas en función de las instituciones beneficiarias principales, secundarias y asociadas.</t>
        </r>
      </text>
    </comment>
    <comment ref="E35" authorId="0" shapeId="0" xr:uid="{CE44399E-B1DA-4E59-A5F5-89264E7E1321}">
      <text>
        <r>
          <rPr>
            <sz val="9"/>
            <color indexed="81"/>
            <rFont val="Tahoma"/>
            <family val="2"/>
          </rPr>
          <t>El monto máximo mensual a pagar por persona por este concepto no deberá exceder los $500.000 bruto y no podrá superar al monto aportado por la institución por concepto de remuneraciones para cada persona.</t>
        </r>
      </text>
    </comment>
    <comment ref="F35" authorId="0" shapeId="0" xr:uid="{26B53D0E-8F34-4D03-97DB-09D3214B134F}">
      <text>
        <r>
          <rPr>
            <sz val="9"/>
            <color indexed="81"/>
            <rFont val="Tahoma"/>
            <family val="2"/>
          </rPr>
          <t>Este monto no puede ser menor al monto mensual a pagar con subsido ANID.
El aporte se calcula en base a la remuneración del personal. Debe definir cual es el valor hora, de acuerdo a la remuneración, y multiplicarlo por las horas que dedicará al proyecto mensualmente.</t>
        </r>
      </text>
    </comment>
    <comment ref="J35" authorId="0" shapeId="0" xr:uid="{A3375484-F36F-4844-AF46-0862145CC78B}">
      <text>
        <r>
          <rPr>
            <sz val="9"/>
            <color indexed="81"/>
            <rFont val="Tahoma"/>
            <family val="2"/>
          </rPr>
          <t>El monto máximo mensual a pagar por persona no deberá exceder los $500.000 bruto y no podrá superar al monto aportado por la institución para cada persona.</t>
        </r>
      </text>
    </comment>
    <comment ref="I43" authorId="0" shapeId="0" xr:uid="{E4D321F0-6532-4F23-A90A-CFCB86D9AAD1}">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C44" authorId="1" shapeId="0" xr:uid="{45D88F29-1A32-4D6D-8064-AF95C1C07852}">
      <text>
        <r>
          <rPr>
            <sz val="9"/>
            <color indexed="81"/>
            <rFont val="Tahoma"/>
            <family val="2"/>
          </rPr>
          <t>Indicar la entidad asociada por la cual participará del proyecto.
Agregue filas en función de las instituciones beneficiarias principales, secundarias y asociadas.</t>
        </r>
      </text>
    </comment>
    <comment ref="I52" authorId="0" shapeId="0" xr:uid="{3F2781C8-4C42-4BD5-912F-32E7A88E6FE9}">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B53" authorId="0" shapeId="0" xr:uid="{328228D5-36BD-42DB-A5E4-99A23F4DFD62}">
      <text>
        <r>
          <rPr>
            <sz val="9"/>
            <color indexed="81"/>
            <rFont val="Tahoma"/>
            <family val="2"/>
          </rPr>
          <t>Indique el nombre de la institución beneficiaria que compra el equipo o el nombre de la entidad asociada, en el caso de corresponder a un aporte incremental o no incremental.
Agregue filas en función de las instituciones beneficiarias principales, secundarias y asociadas.</t>
        </r>
      </text>
    </comment>
    <comment ref="B62" authorId="0" shapeId="0" xr:uid="{683CAC5B-B87B-43E5-B6D0-42BC2521CD7B}">
      <text>
        <r>
          <rPr>
            <sz val="9"/>
            <color indexed="81"/>
            <rFont val="Tahoma"/>
            <family val="2"/>
          </rPr>
          <t>Indique el nombre de la institución beneficiaria que realiza el gasto o el nombre de la entidad asociada, en el caso de corresponder a un aporte incremental o no incremental.
Agregue filas en función de las instituciones beneficiarias principales, secundarias y asociadas.</t>
        </r>
      </text>
    </comment>
    <comment ref="H70" authorId="0" shapeId="0" xr:uid="{ECB3DD1C-7140-4BED-B04C-60D69D9F658B}">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B71" authorId="0" shapeId="0" xr:uid="{1AA0E3EF-871D-429A-8965-0D80887E70BF}">
      <text>
        <r>
          <rPr>
            <sz val="9"/>
            <color indexed="81"/>
            <rFont val="Tahoma"/>
            <family val="2"/>
          </rPr>
          <t>Indique el nombre de la institución beneficiaria que realiza el gasto o el nombre de la entidad asociada, en el caso de corresponder a un aporte incremental o no incremental.
Agregue filas en función de las instituciones beneficiarias principales, secundarias y asociadas.</t>
        </r>
      </text>
    </comment>
    <comment ref="A72" authorId="0" shapeId="0" xr:uid="{0BA8D63D-F3E1-4F48-9C20-B1B6D8B6E508}">
      <text>
        <r>
          <rPr>
            <sz val="9"/>
            <color indexed="81"/>
            <rFont val="Tahoma"/>
            <family val="2"/>
          </rPr>
          <t xml:space="preserve">Gastos de materiales fungibles, insumos y compra de software para la realización de actividades relacionadas al proyecto. Gastos asociados a escalamiento y transferencia tecnológica. Arriendo de equipos, garantías y seguros para los equipos adquiridos durante la ejecución del proyecto; arriendo de espacios de trabajo y servicios técnicos específicos y/o de prototipaje asociados al desarrollo, prueba y validación de los resultados de investigación, desarrollo experimental y tecnologías. Gastos en pasajes y viáticos, movilización y traslados. Gastos en capacitaciones. Gastos en propiedad intelectual e industrial, consultoría y asesorías que sean necesarias para la adecuada ejecución del proyecto. Se incluyen gastos por la emisión de boletas o pólizas de garantías, así como otros gastos de operación. Además, se podrán rendir gastos de administración general
</t>
        </r>
      </text>
    </comment>
    <comment ref="A73" authorId="0" shapeId="0" xr:uid="{1BA43A48-25C1-45D7-AE43-0FE9075C0064}">
      <text>
        <r>
          <rPr>
            <sz val="9"/>
            <color indexed="81"/>
            <rFont val="Tahoma"/>
            <family val="2"/>
          </rPr>
          <t>Una línea por subcontrato.
Considere arriendo de equipos, reparación y mantención de equipos, espacios de trabajo y servicios técnicos específicos asociados al desarrollo, prueba y validación de los resultados de investigación, desarrollo experimental y tecnologías, asesorías y consultorías.</t>
        </r>
      </text>
    </comment>
    <comment ref="C73" authorId="0" shapeId="0" xr:uid="{6E0EBC20-9851-4A0A-A2DD-6E1B1A58193D}">
      <text>
        <r>
          <rPr>
            <sz val="9"/>
            <color indexed="81"/>
            <rFont val="Tahoma"/>
            <family val="2"/>
          </rPr>
          <t>Describa el gasto e indique el nombre de la empresa a subcontratar</t>
        </r>
      </text>
    </comment>
    <comment ref="A74" authorId="0" shapeId="0" xr:uid="{5C5435BD-FFCD-4513-996E-2B6EF45AB441}">
      <text>
        <r>
          <rPr>
            <sz val="9"/>
            <color indexed="81"/>
            <rFont val="Tahoma"/>
            <family val="2"/>
          </rPr>
          <t>Una línea por subcontrato.
Considere arriendo de equipos, reparación y mantención de equipos, espacios de trabajo y servicios técnicos específicos asociados al desarrollo, prueba y validación de los resultados de investigación, desarrollo experimental y tecnologías, asesorías y consultorías.</t>
        </r>
      </text>
    </comment>
    <comment ref="C74" authorId="0" shapeId="0" xr:uid="{B1EE1E37-7E1D-4427-94C1-0B50F0A2AB42}">
      <text>
        <r>
          <rPr>
            <sz val="9"/>
            <color indexed="81"/>
            <rFont val="Tahoma"/>
            <family val="2"/>
          </rPr>
          <t>Describa el gasto e indique el nombre de la empresa a subcontratar</t>
        </r>
      </text>
    </comment>
    <comment ref="A75" authorId="0" shapeId="0" xr:uid="{0F1A6558-61A0-4A61-BB50-DE1E5CB39C32}">
      <text>
        <r>
          <rPr>
            <sz val="9"/>
            <color indexed="81"/>
            <rFont val="Tahoma"/>
            <family val="2"/>
          </rPr>
          <t>una línea por viaje de diferente destino</t>
        </r>
      </text>
    </comment>
    <comment ref="C75" authorId="0" shapeId="0" xr:uid="{30CA503C-40FC-45B1-AEFB-CED33AFC5CA9}">
      <text>
        <r>
          <rPr>
            <sz val="9"/>
            <color indexed="81"/>
            <rFont val="Tahoma"/>
            <family val="2"/>
          </rPr>
          <t>Señalar quién viaja y destino</t>
        </r>
      </text>
    </comment>
    <comment ref="A76" authorId="0" shapeId="0" xr:uid="{8D7F6EF7-7892-432C-9686-1DEEA5242632}">
      <text>
        <r>
          <rPr>
            <sz val="9"/>
            <color indexed="81"/>
            <rFont val="Tahoma"/>
            <family val="2"/>
          </rPr>
          <t>una línea por viático de diferente destino</t>
        </r>
      </text>
    </comment>
    <comment ref="C76" authorId="0" shapeId="0" xr:uid="{3318B1F2-52B2-4944-BBC3-0A2F79816B15}">
      <text>
        <r>
          <rPr>
            <sz val="9"/>
            <color indexed="81"/>
            <rFont val="Tahoma"/>
            <family val="2"/>
          </rPr>
          <t>Señalar quién viaja y destino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Pedro Cotal Zuniga</author>
    <author>Consuelo Bruno Urbina</author>
    <author>tc={601DE91D-4F3A-4BE2-88AF-4736FC10E06D}</author>
  </authors>
  <commentList>
    <comment ref="A15" authorId="0" shapeId="0" xr:uid="{2FB2AA30-D9DB-45A5-958C-45D0554208E6}">
      <text>
        <r>
          <rPr>
            <sz val="9"/>
            <color indexed="81"/>
            <rFont val="Tahoma"/>
            <family val="2"/>
          </rPr>
          <t>Corresponde al pago de personas naturales nacionales o extranjeras cuyos servicios son contratados exclusivamente para el proyecto, con posterioridad al inicio de este y para la ejecución de actividades del proyecto. Indique el monto que se pagará mensualmente.</t>
        </r>
      </text>
    </comment>
    <comment ref="H16" authorId="0" shapeId="0" xr:uid="{50447425-DDC1-4320-8050-B2E0EE70F4E5}">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C17" authorId="1" shapeId="0" xr:uid="{B9796938-31D2-4DEA-AC6D-B74810C0E12B}">
      <text>
        <r>
          <rPr>
            <sz val="9"/>
            <color indexed="81"/>
            <rFont val="Tahoma"/>
            <family val="2"/>
          </rPr>
          <t xml:space="preserve">Indicar la institución Beneficiaria o la entidad asociada por la cual participará del proyecto.
</t>
        </r>
      </text>
    </comment>
    <comment ref="E17" authorId="0" shapeId="0" xr:uid="{F1588058-A288-484C-8880-BE972EDF59EC}">
      <text>
        <r>
          <rPr>
            <sz val="9"/>
            <color indexed="81"/>
            <rFont val="Tahoma"/>
            <family val="2"/>
          </rPr>
          <t>Corresponde al pago de personas naturales nacionales o extranjeras cuyos servicios son contratados exclusivamente para el proyecto, con posterioridad al inicio de este y para la ejecución de actividades del proyecto. Indique el monto que se pagará mensualmente.</t>
        </r>
      </text>
    </comment>
    <comment ref="A24" authorId="0" shapeId="0" xr:uid="{53DAB3C9-CC4F-43A2-BDD2-C98F340BE118}">
      <text>
        <r>
          <rPr>
            <sz val="9"/>
            <color indexed="81"/>
            <rFont val="Tahoma"/>
            <family val="2"/>
          </rPr>
          <t>1. El monto máximo de financiamiento ANID que se podrá pagar por cada participante será de hasta $2.500.000 brutos mensual. Este monto máximo aplicará para aquellos que tengan una dedicación por jornada completa de 180hrs/mensuales destinadas al proyecto, o el máximo si está sujeto a la Ley 21.561. En el caso de personal cuya dedicación sea entre 90 y 179hrs/mes, podrán estimar un pago proporcional en función de la dedicación efectiva comprometida al proyecto. En ningún caso la dedicación al proyecto bajo esta modalidad de pago de remuneración mensual podrá ser menor a las 90 horas/mes</t>
        </r>
      </text>
    </comment>
    <comment ref="J25" authorId="0" shapeId="0" xr:uid="{C92382BB-087E-4EB8-84A5-2ECD0008C034}">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C26" authorId="1" shapeId="0" xr:uid="{1019B1D0-CC68-441E-8D32-10406D39D0AF}">
      <text>
        <r>
          <rPr>
            <sz val="9"/>
            <color indexed="81"/>
            <rFont val="Tahoma"/>
            <family val="2"/>
          </rPr>
          <t>Indicar la institución Beneficiaria o la entidad asociada por la cual participará del proyecto.
Agregue filas en función de la institución beneficiaria y asociada(s)</t>
        </r>
      </text>
    </comment>
    <comment ref="D26" authorId="0" shapeId="0" xr:uid="{09BC43EE-7AC2-431F-83D2-F9EAAFC9F9EE}">
      <text>
        <r>
          <rPr>
            <sz val="9"/>
            <color indexed="81"/>
            <rFont val="Tahoma"/>
            <family val="2"/>
          </rPr>
          <t>Sólo se podrá aplicar este pago al personal preexistente cuya remuneración bruta mensual (según contrato con la beneficiaria) sea menor o igual a $2.500.000.-, para una dedicación completa (180 hrs.), desde este tope se calcula el proporcional en caso de trabajar menos horas.
Se podrá financiar la remuneración completa o una proporción de la misma cuando su remuneración mensual bruta sea menor a $2.500.000. Este monto máximo aplicará para aquellos que tengan una dedicación por jornada completa de 180hrs/mensuales destinadas al proyecto. En el caso de personal cuya dedicación sea entre 90 y 179hrs/mes, podrán estimar un pago proporcional en función de la dedicación efectiva comprometida al proyecto. En ningún caso la dedicación al proyecto bajo esta modalidad de pago de remuneración mensual podrá ser menor a las 90 horas/mes.</t>
        </r>
      </text>
    </comment>
    <comment ref="F26" authorId="0" shapeId="0" xr:uid="{1712E0BD-74C6-479E-B788-F26B8D32480A}">
      <text>
        <r>
          <rPr>
            <sz val="9"/>
            <color indexed="81"/>
            <rFont val="Tahoma"/>
            <family val="2"/>
          </rPr>
          <t>1. El monto máximo de financiamiento ANID que se podrá pagar por cada participante será de hasta $2.500.000 brutos mensual. Este monto máximo aplicará para aquellos que tengan una dedicación por jornada completa de 180hrs/mensuales destinadas al proyecto, o el máximo si está sujeto a la Ley 21.561. En el caso de personal cuya dedicación sea entre 90 y 179hrs/mes, podrán estimar un pago proporcional en función de la dedicación efectiva comprometida al proyecto. En ningún caso la dedicación al proyecto bajo esta modalidad de pago de remuneración mensual podrá ser menor a las 90 horas/mes</t>
        </r>
      </text>
    </comment>
    <comment ref="G26" authorId="0" shapeId="0" xr:uid="{19BA1DD0-494C-4F28-B1E4-D64D823DBAB0}">
      <text>
        <r>
          <rPr>
            <sz val="10"/>
            <rFont val="Arial"/>
            <family val="2"/>
          </rPr>
          <t>En el caso que se financie solo una proporción de la remuneración con el subsidio ANID, la restante proporción se podrá ingresar como aporte de la beneficiaria.</t>
        </r>
      </text>
    </comment>
    <comment ref="O26" authorId="0" shapeId="0" xr:uid="{487601B6-6AD1-4B1B-90A5-326DF03AA57A}">
      <text>
        <r>
          <rPr>
            <sz val="9"/>
            <color indexed="81"/>
            <rFont val="Tahoma"/>
            <family val="2"/>
          </rPr>
          <t xml:space="preserve">Sólo se podrá aplicar este pago a personal preexistente cuya remuneración bruta mensual (según contrato con la beneficiaria) sea menor a $2.500.000. 
</t>
        </r>
      </text>
    </comment>
    <comment ref="A33" authorId="0" shapeId="0" xr:uid="{7C3556E8-8BF5-44B9-8177-280A909509C5}">
      <text>
        <r>
          <rPr>
            <sz val="9"/>
            <color indexed="81"/>
            <rFont val="Tahoma"/>
            <family val="2"/>
          </rPr>
          <t>Se podrá reconocer un pago adicional al sueldo base en caso de personal preexistente con una dedicación mínima de 36hrs/mes. El monto máximo mensual a pagar por persona por este concepto no deberá exceder los $500.000 bruto y no podrá superar al monto aportado por la institución por concepto de remuneraciones para cada persona.</t>
        </r>
      </text>
    </comment>
    <comment ref="I34" authorId="0" shapeId="0" xr:uid="{B2EB3B99-65BD-4CF3-AC0E-5340C2C16114}">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C35" authorId="1" shapeId="0" xr:uid="{175B4EE5-FE76-4054-8C26-52BCD0BFC9CC}">
      <text>
        <r>
          <rPr>
            <sz val="9"/>
            <color indexed="81"/>
            <rFont val="Tahoma"/>
            <family val="2"/>
          </rPr>
          <t>Indicar la institución Beneficiaria o la entidad asociada por la cual participará del proyecto.
Agregue filas en función de las instituciones beneficiarias principales, secundarias y asociadas.</t>
        </r>
      </text>
    </comment>
    <comment ref="E35" authorId="0" shapeId="0" xr:uid="{1269BC49-7158-46CB-8756-1A85BA902D0B}">
      <text>
        <r>
          <rPr>
            <sz val="9"/>
            <color indexed="81"/>
            <rFont val="Tahoma"/>
            <family val="2"/>
          </rPr>
          <t>El monto máximo mensual a pagar por persona por este concepto no deberá exceder los $500.000 bruto y no podrá superar al monto aportado por la institución por concepto de remuneraciones para cada persona.</t>
        </r>
      </text>
    </comment>
    <comment ref="F35" authorId="0" shapeId="0" xr:uid="{00C99C5C-D745-4321-891A-5457D780F5BE}">
      <text>
        <r>
          <rPr>
            <sz val="9"/>
            <color indexed="81"/>
            <rFont val="Tahoma"/>
            <family val="2"/>
          </rPr>
          <t>Este monto no puede ser menor al monto mensual a pagar con subsido ANID.
El aporte se calcula en base a la remuneración del personal. Debe definir cual es el valor hora, de acuerdo a la remuneración, y multiplicarlo por las horas que dedicará al proyecto mensualmente.</t>
        </r>
      </text>
    </comment>
    <comment ref="J35" authorId="0" shapeId="0" xr:uid="{D792BE17-C797-4849-8FBB-3C257E412721}">
      <text>
        <r>
          <rPr>
            <sz val="9"/>
            <color indexed="81"/>
            <rFont val="Tahoma"/>
            <family val="2"/>
          </rPr>
          <t>El monto máximo mensual a pagar por persona no deberá exceder los $500.000 bruto y no podrá superar al monto aportado por la institución para cada persona.</t>
        </r>
      </text>
    </comment>
    <comment ref="I43" authorId="0" shapeId="0" xr:uid="{D230CBFF-489E-4F57-9BEC-1E786C2EDEDD}">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C44" authorId="1" shapeId="0" xr:uid="{ABA352D8-4545-4AF7-86BD-39D440DCEA24}">
      <text>
        <r>
          <rPr>
            <sz val="9"/>
            <color indexed="81"/>
            <rFont val="Tahoma"/>
            <family val="2"/>
          </rPr>
          <t>Indicar la entidad asociada por la cual participará del proyecto.
Agregue filas en función de las instituciones beneficiarias principales, secundarias y asociadas.</t>
        </r>
      </text>
    </comment>
    <comment ref="I52" authorId="0" shapeId="0" xr:uid="{FCC8DB10-7278-427E-969A-69F7ACEBDDAA}">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B53" authorId="0" shapeId="0" xr:uid="{B5E77EBF-E060-4120-8C95-BE0440A8CDE9}">
      <text>
        <r>
          <rPr>
            <sz val="9"/>
            <color indexed="81"/>
            <rFont val="Tahoma"/>
            <family val="2"/>
          </rPr>
          <t>Indique el nombre de la institución beneficiaria que compra el equipo o el nombre de la entidad asociada, en el caso de corresponder a un aporte incremental o no incremental.
Agregue filas en función de las instituciones beneficiarias principales, secundarias y asociadas.</t>
        </r>
      </text>
    </comment>
    <comment ref="B62" authorId="0" shapeId="0" xr:uid="{546B8662-2E79-44CD-BC11-FD5865686B73}">
      <text>
        <r>
          <rPr>
            <sz val="9"/>
            <color indexed="81"/>
            <rFont val="Tahoma"/>
            <family val="2"/>
          </rPr>
          <t>Indique el nombre de la institución beneficiaria que realiza el gasto o el nombre de la entidad asociada, en el caso de corresponder a un aporte incremental o no incremental.
Agregue filas en función de las instituciones beneficiarias principales, secundarias y asociadas.</t>
        </r>
      </text>
    </comment>
    <comment ref="H70" authorId="0" shapeId="0" xr:uid="{0DDD159E-2AFE-4C47-8BA6-1CD6484167EC}">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B71" authorId="0" shapeId="0" xr:uid="{54A0BE0B-F8D2-4C08-8B07-57B19B19DC80}">
      <text>
        <r>
          <rPr>
            <sz val="9"/>
            <color indexed="81"/>
            <rFont val="Tahoma"/>
            <family val="2"/>
          </rPr>
          <t>Indique el nombre de la institución beneficiaria que realiza el gasto o el nombre de la entidad asociada, en el caso de corresponder a un aporte incremental o no incremental.
Agregue filas en función de las instituciones beneficiarias principales, secundarias y asociadas.</t>
        </r>
      </text>
    </comment>
    <comment ref="A72" authorId="0" shapeId="0" xr:uid="{CE30C938-1751-4853-91BE-BBDF0373DF8B}">
      <text>
        <r>
          <rPr>
            <sz val="9"/>
            <color indexed="81"/>
            <rFont val="Tahoma"/>
            <family val="2"/>
          </rPr>
          <t>Materiales fungibles, insumos y compra de software para la realización de actividades de investigación y desarrollo del proyecto. Gastos en capacitaciones, asistencia a congresos, talleres, seminarios y reuniones. Gastos de publicación y difusión de resultados, asociados a gastos de escalamiento y transferencia tecnológica</t>
        </r>
        <r>
          <rPr>
            <sz val="9"/>
            <color indexed="81"/>
            <rFont val="Tahoma"/>
            <family val="2"/>
          </rPr>
          <t>. Gastos en pasajes y viáticos nacionales, movilización y traslados. Considera además gastos en propiedad intelectual e industrial,</t>
        </r>
        <r>
          <rPr>
            <sz val="9"/>
            <color indexed="81"/>
            <rFont val="Tahoma"/>
            <family val="2"/>
          </rPr>
          <t xml:space="preserve"> Se incluyen gastos por la emisión de boletas o pólizas de garantías, así como otros gastos de operación.
(EL TOTAL EN UNA SOLA LÍNEA). </t>
        </r>
        <r>
          <rPr>
            <b/>
            <sz val="9"/>
            <color indexed="81"/>
            <rFont val="Tahoma"/>
            <family val="2"/>
          </rPr>
          <t>Agregue filas en función de las instituciones beneficiarias principales, secundarias y asociadas.</t>
        </r>
      </text>
    </comment>
    <comment ref="C72" authorId="2" shapeId="0" xr:uid="{601DE91D-4F3A-4BE2-88AF-4736FC10E06D}">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requiere especificar el tipo de gasto a realizar sin necesidad de entrar en detalles</t>
      </text>
    </comment>
    <comment ref="A73" authorId="0" shapeId="0" xr:uid="{AF2EFF47-AFBE-4D44-9102-F46B9D67594B}">
      <text>
        <r>
          <rPr>
            <sz val="9"/>
            <color indexed="81"/>
            <rFont val="Tahoma"/>
            <family val="2"/>
          </rPr>
          <t>Una línea por subcontrato.
Considere arriendo de equipos, reparación y mantención de equipos, espacios de trabajo y servicios técnicos específicos asociados al desarrollo, prueba y validación de los resultados de investigación, desarrollo experimental y tecnologías, asesorías y consultorías.</t>
        </r>
      </text>
    </comment>
    <comment ref="C73" authorId="0" shapeId="0" xr:uid="{0AA9CD4D-B054-4A93-9A87-6F7674EFD1D4}">
      <text>
        <r>
          <rPr>
            <sz val="9"/>
            <color indexed="81"/>
            <rFont val="Tahoma"/>
            <family val="2"/>
          </rPr>
          <t>Describa el gasto e indique el nombre de la empresa a subcontratar</t>
        </r>
      </text>
    </comment>
    <comment ref="A74" authorId="0" shapeId="0" xr:uid="{6EABAD70-C720-4C28-B821-EAF3BCE492FA}">
      <text>
        <r>
          <rPr>
            <sz val="9"/>
            <color indexed="81"/>
            <rFont val="Tahoma"/>
            <family val="2"/>
          </rPr>
          <t>Una línea por subcontrato.
Considere arriendo de equipos, reparación y mantención de equipos, espacios de trabajo y servicios técnicos específicos asociados al desarrollo, prueba y validación de los resultados de investigación, desarrollo experimental y tecnologías, asesorías y consultorías.</t>
        </r>
      </text>
    </comment>
    <comment ref="C74" authorId="0" shapeId="0" xr:uid="{A50BD3C7-5729-4637-99CD-020C982F8D35}">
      <text>
        <r>
          <rPr>
            <sz val="9"/>
            <color indexed="81"/>
            <rFont val="Tahoma"/>
            <family val="2"/>
          </rPr>
          <t>Describa el gasto e indique el nombre de la empresa a subcontratar</t>
        </r>
      </text>
    </comment>
    <comment ref="A75" authorId="0" shapeId="0" xr:uid="{EAB0DF15-573C-41E3-B4FC-21811B75C92D}">
      <text>
        <r>
          <rPr>
            <sz val="9"/>
            <color indexed="81"/>
            <rFont val="Tahoma"/>
            <family val="2"/>
          </rPr>
          <t>una línea por viaje de diferente destino</t>
        </r>
      </text>
    </comment>
    <comment ref="C75" authorId="0" shapeId="0" xr:uid="{6137A460-631F-4F67-9366-AF2920BF03C4}">
      <text>
        <r>
          <rPr>
            <sz val="9"/>
            <color indexed="81"/>
            <rFont val="Tahoma"/>
            <family val="2"/>
          </rPr>
          <t>Señalar quién viaja y destino</t>
        </r>
      </text>
    </comment>
    <comment ref="A76" authorId="0" shapeId="0" xr:uid="{EDE0B610-9025-45AD-9A65-32136CCA37F6}">
      <text>
        <r>
          <rPr>
            <sz val="9"/>
            <color indexed="81"/>
            <rFont val="Tahoma"/>
            <family val="2"/>
          </rPr>
          <t>una línea por viático de diferente destino</t>
        </r>
      </text>
    </comment>
    <comment ref="C76" authorId="0" shapeId="0" xr:uid="{7188C085-D322-4766-8E86-EEC9CA2FA569}">
      <text>
        <r>
          <rPr>
            <sz val="9"/>
            <color indexed="81"/>
            <rFont val="Tahoma"/>
            <family val="2"/>
          </rPr>
          <t>Señalar quién viaja y destino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Pedro Cotal Zuniga</author>
    <author>Consuelo Bruno Urbina</author>
  </authors>
  <commentList>
    <comment ref="A15" authorId="0" shapeId="0" xr:uid="{F130C40A-403D-44D4-BC6A-92B409E747CD}">
      <text>
        <r>
          <rPr>
            <sz val="9"/>
            <color indexed="81"/>
            <rFont val="Tahoma"/>
            <family val="2"/>
          </rPr>
          <t>Corresponde al pago de personas naturales nacionales o extranjeras cuyos servicios son contratados exclusivamente para el proyecto, con posterioridad al inicio de este y para la ejecución de actividades del proyecto. Indique el monto que se pagará mensualmente.</t>
        </r>
      </text>
    </comment>
    <comment ref="H16" authorId="0" shapeId="0" xr:uid="{C40CEB7B-B853-4925-B2FE-0841CD1E40BE}">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C17" authorId="1" shapeId="0" xr:uid="{AFD4F07B-830D-458D-8E4B-165BBE5C5699}">
      <text>
        <r>
          <rPr>
            <sz val="9"/>
            <color indexed="81"/>
            <rFont val="Tahoma"/>
            <family val="2"/>
          </rPr>
          <t xml:space="preserve">Indicar la institución Beneficiaria o la entidad asociada por la cual participará del proyecto.
</t>
        </r>
      </text>
    </comment>
    <comment ref="E17" authorId="0" shapeId="0" xr:uid="{FFCF5A28-4FD0-4173-AE7A-A210A5CD9B06}">
      <text>
        <r>
          <rPr>
            <sz val="9"/>
            <color indexed="81"/>
            <rFont val="Tahoma"/>
            <family val="2"/>
          </rPr>
          <t>Corresponde al pago de personas naturales nacionales o extranjeras cuyos servicios son contratados exclusivamente para el proyecto, con posterioridad al inicio de este y para la ejecución de actividades del proyecto. Indique el monto que se pagará mensualmente.</t>
        </r>
      </text>
    </comment>
    <comment ref="A24" authorId="0" shapeId="0" xr:uid="{B2A987C4-5843-460F-814D-83DBAB228B26}">
      <text>
        <r>
          <rPr>
            <sz val="9"/>
            <color indexed="81"/>
            <rFont val="Tahoma"/>
            <family val="2"/>
          </rPr>
          <t>Sólo se podrá aplicar este pago al personal preexistente cuya remuneración bruta mensual (según contrato con la beneficiaria) sea menor o igual a $2.500.000.-, para una dedicación completa (180 hrs.), desde este tope se calcula el proporcional en caso de trabajar menos horas.
Se podrá financiar con cargo al subsidio la remuneración completa o una proporción de la misma cuando su remuneración mensual bruta sea menor a $2.500.000. Este monto máximo aplicará para aquellos que tengan una dedicación por jornada completa de 180hrs/mensuales destinadas al proyecto. En el caso de personal cuya dedicación sea entre 90 y 179hrs/mes, podrán estimar un pago proporcional en función de la dedicación efectiva comprometida al proyecto. En ningún caso la dedicación al proyecto bajo esta modalidad de pago de remuneración mensual podrá ser menor a las 90 horas/mes.</t>
        </r>
      </text>
    </comment>
    <comment ref="J25" authorId="0" shapeId="0" xr:uid="{D5EDA8D9-79CB-40B3-B9CA-43620D87E74A}">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C26" authorId="1" shapeId="0" xr:uid="{3FDA3884-9476-4308-AD4D-CDE01193B767}">
      <text>
        <r>
          <rPr>
            <sz val="9"/>
            <color indexed="81"/>
            <rFont val="Tahoma"/>
            <family val="2"/>
          </rPr>
          <t>Indicar la institución Beneficiaria o la entidad asociada por la cual participará del proyecto.
Agregue filas en función de la institución beneficiaria y asociada(s)</t>
        </r>
      </text>
    </comment>
    <comment ref="D26" authorId="0" shapeId="0" xr:uid="{86218994-B72F-41FE-A489-632B1990E341}">
      <text>
        <r>
          <rPr>
            <sz val="9"/>
            <color indexed="81"/>
            <rFont val="Tahoma"/>
            <family val="2"/>
          </rPr>
          <t xml:space="preserve">1. El monto máximo de financiamiento ANID que se podrá pagar por cada participante será de hasta $2.500.000 brutos mensual. Este monto máximo aplicará para aquellos que tengan una dedicación por jornada completa de 180hrs/mensuales destinadas al proyecto, o el máximo si está sujeto a la Ley 21.561. En el caso de personal cuya dedicación sea entre 90 y 179hrs/mes, podrán estimar un pago proporcional en función de la dedicación efectiva comprometida al proyecto. En ningún caso la dedicación al proyecto bajo esta modalidad de pago de remuneración mensual podrá ser menor a las 90 horas/mes. </t>
        </r>
      </text>
    </comment>
    <comment ref="F26" authorId="0" shapeId="0" xr:uid="{F64FB46A-5B13-46C0-90A6-1EA7A1E08852}">
      <text>
        <r>
          <rPr>
            <sz val="9"/>
            <color indexed="81"/>
            <rFont val="Tahoma"/>
            <family val="2"/>
          </rPr>
          <t xml:space="preserve">1. El monto máximo de financiamiento ANID que se podrá pagar por cada participante será de hasta $2.500.000 brutos mensual. Este monto máximo aplicará para aquellos que tengan una dedicación por jornada completa de 180hrs/mensuales destinadas al proyecto, o el máximo si está sujeto a la Ley 21.561. En el caso de personal cuya dedicación sea entre 90 y 179hrs/mes, podrán estimar un pago proporcional en función de la dedicación efectiva comprometida al proyecto. En ningún caso la dedicación al proyecto bajo esta modalidad de pago de remuneración mensual podrá ser menor a las 90 horas/mes. </t>
        </r>
      </text>
    </comment>
    <comment ref="G26" authorId="0" shapeId="0" xr:uid="{ED1502EA-F935-4385-93C8-9D965E49A941}">
      <text>
        <r>
          <rPr>
            <sz val="10"/>
            <rFont val="Arial"/>
            <family val="2"/>
          </rPr>
          <t>En el caso que se financie solo una proporción de la remuneración con el subsidio ANID, la restante proporción se podrá ingresar como aporte de la beneficiaria.</t>
        </r>
      </text>
    </comment>
    <comment ref="O26" authorId="0" shapeId="0" xr:uid="{30F8135E-1C37-41B2-893B-62FA81436E04}">
      <text>
        <r>
          <rPr>
            <sz val="9"/>
            <color indexed="81"/>
            <rFont val="Tahoma"/>
            <family val="2"/>
          </rPr>
          <t xml:space="preserve">Sólo se podrá aplicar este pago a personal preexistente cuya remuneración bruta mensual (según contrato con la beneficiaria) sea menor a $2.500.000. 
</t>
        </r>
      </text>
    </comment>
    <comment ref="A33" authorId="0" shapeId="0" xr:uid="{20809E54-3092-41C4-9872-613603554F2C}">
      <text>
        <r>
          <rPr>
            <sz val="9"/>
            <color indexed="81"/>
            <rFont val="Tahoma"/>
            <family val="2"/>
          </rPr>
          <t>Se podrá reconocer un pago adicional al sueldo base en caso de personal preexistente con una dedicación mínima de 36hrs/mes. El monto máximo mensual a pagar por persona por este concepto no deberá exceder los $500.000 bruto y no podrá superar al monto aportado por la institución por concepto de remuneraciones para cada persona.</t>
        </r>
      </text>
    </comment>
    <comment ref="I34" authorId="0" shapeId="0" xr:uid="{7DD0F68C-CF19-4557-B6C2-222122AC0D5A}">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C35" authorId="1" shapeId="0" xr:uid="{58025FB0-E3FB-47E1-B9C1-06E4F0476B9E}">
      <text>
        <r>
          <rPr>
            <sz val="9"/>
            <color indexed="81"/>
            <rFont val="Tahoma"/>
            <family val="2"/>
          </rPr>
          <t>Indicar la institución Beneficiaria o la entidad asociada por la cual participará del proyecto.
Agregue filas en función de las instituciones beneficiarias principales, secundarias y asociadas.</t>
        </r>
      </text>
    </comment>
    <comment ref="E35" authorId="0" shapeId="0" xr:uid="{70B6CD6E-D49B-48FA-A991-853033683637}">
      <text>
        <r>
          <rPr>
            <sz val="9"/>
            <color indexed="81"/>
            <rFont val="Tahoma"/>
            <family val="2"/>
          </rPr>
          <t>El monto máximo mensual a pagar por persona por este concepto no deberá exceder los $500.000 bruto y no podrá superar al monto aportado por la institución por concepto de remuneraciones para cada persona.</t>
        </r>
      </text>
    </comment>
    <comment ref="F35" authorId="0" shapeId="0" xr:uid="{33DCC516-C8FA-4416-9B38-5F007599B552}">
      <text>
        <r>
          <rPr>
            <sz val="9"/>
            <color indexed="81"/>
            <rFont val="Tahoma"/>
            <family val="2"/>
          </rPr>
          <t>Este monto no puede ser menor al monto mensual a pagar con subsido ANID.
El aporte se calcula en base a la remuneración del personal. Debe definir cual es el valor hora, de acuerdo a la remuneración, y multiplicarlo por las horas que dedicará al proyecto mensualmente.</t>
        </r>
      </text>
    </comment>
    <comment ref="J35" authorId="0" shapeId="0" xr:uid="{30813075-66EE-4018-A920-689E4546ED88}">
      <text>
        <r>
          <rPr>
            <sz val="9"/>
            <color indexed="81"/>
            <rFont val="Tahoma"/>
            <family val="2"/>
          </rPr>
          <t>El monto máximo mensual a pagar por persona no deberá exceder los $500.000 bruto y no podrá superar al monto aportado por la institución para cada persona.</t>
        </r>
      </text>
    </comment>
    <comment ref="I43" authorId="0" shapeId="0" xr:uid="{1ADB6A04-EF8A-4840-97F1-D17B20301473}">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C44" authorId="1" shapeId="0" xr:uid="{B234C392-D4E5-400E-9573-F2C5A15300C3}">
      <text>
        <r>
          <rPr>
            <sz val="9"/>
            <color indexed="81"/>
            <rFont val="Tahoma"/>
            <family val="2"/>
          </rPr>
          <t>Indicar la entidad asociada por la cual participará del proyecto.
Agregue filas en función de las instituciones beneficiarias principales, secundarias y asociadas.</t>
        </r>
      </text>
    </comment>
    <comment ref="I52" authorId="0" shapeId="0" xr:uid="{57141505-E091-4D7B-BB50-F0EA9DD48FF6}">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B53" authorId="0" shapeId="0" xr:uid="{8BB8385C-5A75-4A5D-B5C0-EB4F3D8385BC}">
      <text>
        <r>
          <rPr>
            <sz val="9"/>
            <color indexed="81"/>
            <rFont val="Tahoma"/>
            <family val="2"/>
          </rPr>
          <t>Indique el nombre de la institución beneficiaria que compra el equipo o el nombre de la entidad asociada, en el caso de corresponder a un aporte incremental o no incremental.
Agregue filas en función de las instituciones beneficiarias principales, secundarias y asociadas.</t>
        </r>
      </text>
    </comment>
    <comment ref="B62" authorId="0" shapeId="0" xr:uid="{FDD022F8-624E-436E-B1C0-D9A51F227F05}">
      <text>
        <r>
          <rPr>
            <sz val="9"/>
            <color indexed="81"/>
            <rFont val="Tahoma"/>
            <family val="2"/>
          </rPr>
          <t>Indique el nombre de la institución beneficiaria que realiza el gasto o el nombre de la entidad asociada, en el caso de corresponder a un aporte incremental o no incremental.
Agregue filas en función de las instituciones beneficiarias principales, secundarias y asociadas.</t>
        </r>
      </text>
    </comment>
    <comment ref="H70" authorId="0" shapeId="0" xr:uid="{FA903F71-E967-4EAE-8AFE-3444769C01B7}">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B71" authorId="0" shapeId="0" xr:uid="{350CBD8B-48D3-4416-8306-60D3B4C478D7}">
      <text>
        <r>
          <rPr>
            <sz val="9"/>
            <color indexed="81"/>
            <rFont val="Tahoma"/>
            <family val="2"/>
          </rPr>
          <t>Indique el nombre de la institución beneficiaria que realiza el gasto o el nombre de la entidad asociada, en el caso de corresponder a un aporte incremental o no incremental.
Agregue filas en función de las instituciones beneficiarias principales, secundarias y asociadas.</t>
        </r>
      </text>
    </comment>
    <comment ref="A72" authorId="0" shapeId="0" xr:uid="{ECD7356C-C3CB-45E7-BA7E-0846848107B0}">
      <text>
        <r>
          <rPr>
            <sz val="9"/>
            <color indexed="81"/>
            <rFont val="Tahoma"/>
            <family val="2"/>
          </rPr>
          <t>Materiales fungibles, insumos y compra de software para la realización de actividades de investigación y desarrollo del proyecto. Gastos en capacitaciones, asistencia a congresos, talleres, seminarios y reuniones. Gastos de publicación y difusión de resultados, asociados a gastos de escalamiento y transferencia tecnológica</t>
        </r>
        <r>
          <rPr>
            <sz val="9"/>
            <color indexed="81"/>
            <rFont val="Tahoma"/>
            <family val="2"/>
          </rPr>
          <t>. Gastos en pasajes y viáticos nacionales, movilización y traslados. Considera además gastos en propiedad intelectual e industrial,</t>
        </r>
        <r>
          <rPr>
            <sz val="9"/>
            <color indexed="81"/>
            <rFont val="Tahoma"/>
            <family val="2"/>
          </rPr>
          <t xml:space="preserve"> Se incluyen gastos por la emisión de boletas o pólizas de garantías, así como otros gastos de operación.
(EL TOTAL EN UNA SOLA LÍNEA). </t>
        </r>
        <r>
          <rPr>
            <b/>
            <sz val="9"/>
            <color indexed="81"/>
            <rFont val="Tahoma"/>
            <family val="2"/>
          </rPr>
          <t>Agregue filas en función de las instituciones beneficiarias principales, secundarias y asociadas.</t>
        </r>
      </text>
    </comment>
    <comment ref="A73" authorId="0" shapeId="0" xr:uid="{0AEA21F2-F85A-4D1E-A941-64294006074A}">
      <text>
        <r>
          <rPr>
            <sz val="9"/>
            <color indexed="81"/>
            <rFont val="Tahoma"/>
            <family val="2"/>
          </rPr>
          <t>Una línea por subcontrato.
Considere arriendo de equipos, reparación y mantención de equipos, espacios de trabajo y servicios técnicos específicos asociados al desarrollo, prueba y validación de los resultados de investigación, desarrollo experimental y tecnologías, asesorías y consultorías.</t>
        </r>
      </text>
    </comment>
    <comment ref="C73" authorId="0" shapeId="0" xr:uid="{0BCB8AD8-CCE8-4ADE-A16E-2D0EB883EE8A}">
      <text>
        <r>
          <rPr>
            <sz val="9"/>
            <color indexed="81"/>
            <rFont val="Tahoma"/>
            <family val="2"/>
          </rPr>
          <t>Describa el gasto e indique el nombre de la empresa a subcontratar</t>
        </r>
      </text>
    </comment>
    <comment ref="A74" authorId="0" shapeId="0" xr:uid="{4447E950-45AB-452F-A05C-A3F77D062EB6}">
      <text>
        <r>
          <rPr>
            <sz val="9"/>
            <color indexed="81"/>
            <rFont val="Tahoma"/>
            <family val="2"/>
          </rPr>
          <t>Una línea por subcontrato.
Considere arriendo de equipos, reparación y mantención de equipos, espacios de trabajo y servicios técnicos específicos asociados al desarrollo, prueba y validación de los resultados de investigación, desarrollo experimental y tecnologías, asesorías y consultorías.</t>
        </r>
      </text>
    </comment>
    <comment ref="C74" authorId="0" shapeId="0" xr:uid="{B59DAC74-0972-4D94-8830-24DC6348A5F1}">
      <text>
        <r>
          <rPr>
            <sz val="9"/>
            <color indexed="81"/>
            <rFont val="Tahoma"/>
            <family val="2"/>
          </rPr>
          <t>Describa el gasto e indique el nombre de la empresa a subcontratar</t>
        </r>
      </text>
    </comment>
    <comment ref="A75" authorId="0" shapeId="0" xr:uid="{C252D1F5-7B6A-4E61-ACD3-019CA4311674}">
      <text>
        <r>
          <rPr>
            <sz val="9"/>
            <color indexed="81"/>
            <rFont val="Tahoma"/>
            <family val="2"/>
          </rPr>
          <t>una línea por viaje de diferente destino</t>
        </r>
      </text>
    </comment>
    <comment ref="C75" authorId="0" shapeId="0" xr:uid="{1ECC5D28-119D-4DA0-8406-59EE300AFFBD}">
      <text>
        <r>
          <rPr>
            <sz val="9"/>
            <color indexed="81"/>
            <rFont val="Tahoma"/>
            <family val="2"/>
          </rPr>
          <t>Señalar quién viaja y destino</t>
        </r>
      </text>
    </comment>
    <comment ref="A76" authorId="0" shapeId="0" xr:uid="{946B6581-80D3-496D-A06D-D34FABAF8818}">
      <text>
        <r>
          <rPr>
            <sz val="9"/>
            <color indexed="81"/>
            <rFont val="Tahoma"/>
            <family val="2"/>
          </rPr>
          <t>una línea por viático de diferente destino</t>
        </r>
      </text>
    </comment>
    <comment ref="C76" authorId="0" shapeId="0" xr:uid="{20A82DAD-3EFE-4D06-BAAF-8C3F29474DE9}">
      <text>
        <r>
          <rPr>
            <sz val="9"/>
            <color indexed="81"/>
            <rFont val="Tahoma"/>
            <family val="2"/>
          </rPr>
          <t>Señalar quién viaja y destino</t>
        </r>
      </text>
    </comment>
  </commentList>
</comments>
</file>

<file path=xl/sharedStrings.xml><?xml version="1.0" encoding="utf-8"?>
<sst xmlns="http://schemas.openxmlformats.org/spreadsheetml/2006/main" count="937" uniqueCount="140">
  <si>
    <t>IDENTIFICACIÓN</t>
  </si>
  <si>
    <t>DETALLE</t>
  </si>
  <si>
    <t>Para postular sólo debe completar las hojas: ANTECEDENTES y DETALLE DE GASTOS</t>
  </si>
  <si>
    <t>CODIGO PROYECTO (ID)</t>
  </si>
  <si>
    <t>NOMBRE DESAFÍO</t>
  </si>
  <si>
    <t>DIRECTOR(A)</t>
  </si>
  <si>
    <t>BENEFICIARIA</t>
  </si>
  <si>
    <t>ASOCIADAS</t>
  </si>
  <si>
    <t>PRESUPUESTOS</t>
  </si>
  <si>
    <t>SEGÚN CARTAS Y PLATAFORMA</t>
  </si>
  <si>
    <t>SEGÚN PLANILLA DE COSTOS</t>
  </si>
  <si>
    <r>
      <t xml:space="preserve">Revise cuidadosamente que los montos de las cartas de compromiso y los montos ingresados en plataforma de postulación </t>
    </r>
    <r>
      <rPr>
        <b/>
        <sz val="10"/>
        <color theme="1"/>
        <rFont val="Calibri"/>
        <family val="2"/>
        <scheme val="minor"/>
      </rPr>
      <t>correspondan con lo declarado en este documento</t>
    </r>
    <r>
      <rPr>
        <b/>
        <sz val="10"/>
        <color rgb="FFFF0000"/>
        <rFont val="Calibri"/>
        <family val="2"/>
        <scheme val="minor"/>
      </rPr>
      <t>. No pueden haber diferencias.</t>
    </r>
  </si>
  <si>
    <t>PRESUPUESTO APORTE INSTITUCIONAL</t>
  </si>
  <si>
    <t>PRESUPUESTO APORTE SOCIAS</t>
  </si>
  <si>
    <t>MONTO SOLICITADO PARA LA ETAPA 1 $</t>
  </si>
  <si>
    <t>PERSONAL CONTRATADO EXCLUSIVAMENTE PARA EL PROYECTO (PERSONAL NUEVO)</t>
  </si>
  <si>
    <r>
      <t xml:space="preserve">DISTRIBUCIÓN DEL </t>
    </r>
    <r>
      <rPr>
        <b/>
        <sz val="10"/>
        <color rgb="FF0070C0"/>
        <rFont val="Calibri"/>
        <family val="2"/>
        <scheme val="minor"/>
      </rPr>
      <t>COSTO TOTAL</t>
    </r>
  </si>
  <si>
    <t>NOMBRE</t>
  </si>
  <si>
    <t>CARGO</t>
  </si>
  <si>
    <t>ENTIDAD A LA QUE SE VINCULA PARA EFECTOS DEL PROYECTO</t>
  </si>
  <si>
    <t>HORAS DE TRABAJO AL MES</t>
  </si>
  <si>
    <t>MONTO MENSUAL</t>
  </si>
  <si>
    <t>MESES QUE TRABAJARÁ</t>
  </si>
  <si>
    <t>COSTO TOTAL</t>
  </si>
  <si>
    <t>ANID</t>
  </si>
  <si>
    <t>BENEFICIARIA APORTE INCREMENTAL</t>
  </si>
  <si>
    <t>ASOCIADA APORTE INCREMENTAL</t>
  </si>
  <si>
    <t>TOTAL</t>
  </si>
  <si>
    <t>VALIDACIÓN</t>
  </si>
  <si>
    <t>-</t>
  </si>
  <si>
    <t>PERSONAL PREEXISTENTE CON PAGO REMUNERACIÓN CON CARGO AL SUBSIDIO</t>
  </si>
  <si>
    <r>
      <t xml:space="preserve">HORAS DE TRABAJO AL MES
</t>
    </r>
    <r>
      <rPr>
        <sz val="10"/>
        <color rgb="FFFF0000"/>
        <rFont val="Calibri"/>
        <family val="2"/>
        <scheme val="minor"/>
      </rPr>
      <t>Mínimo 90</t>
    </r>
  </si>
  <si>
    <t>VALOR HORA</t>
  </si>
  <si>
    <t>MONTO MENSUAL A PAGAR CON SUBSIDIO ANID</t>
  </si>
  <si>
    <t>MONTO MENSUAL A PAGAR POR BENEFICIARIA (APORTE)</t>
  </si>
  <si>
    <t>DECLARAR REMUNERACIÓN MENSUAL BRUTA</t>
  </si>
  <si>
    <t>PERSONAL PREEXISTENTE CON PAGO ADICIONAL (ex-incentivo)</t>
  </si>
  <si>
    <r>
      <rPr>
        <sz val="10"/>
        <color rgb="FF000000"/>
        <rFont val="Calibri"/>
        <family val="2"/>
      </rPr>
      <t xml:space="preserve">HORAS DE TRABAJO AL MES          </t>
    </r>
    <r>
      <rPr>
        <sz val="10"/>
        <color rgb="FFFF0000"/>
        <rFont val="Calibri"/>
        <family val="2"/>
      </rPr>
      <t>mínimo 36</t>
    </r>
  </si>
  <si>
    <t>PERSONAL DE LAS ENTIDADES ASOCIADAS Y BENEFICIARIA QUE NO RECIBEN SUBSIDIO</t>
  </si>
  <si>
    <t>N/A</t>
  </si>
  <si>
    <t>EQUIPOS</t>
  </si>
  <si>
    <t>INSTITUCIÓN</t>
  </si>
  <si>
    <t>DESCRIPCIÓN</t>
  </si>
  <si>
    <t>OBJETIVO ASOCIADO</t>
  </si>
  <si>
    <t>CANTIDAD</t>
  </si>
  <si>
    <t>VALOR COMPRA</t>
  </si>
  <si>
    <t>INFRAESTRUCTURA Y MOBILIARIO</t>
  </si>
  <si>
    <t>VALOR COMPRA O HABILITACIÓN</t>
  </si>
  <si>
    <t>GASTOS DE OPERACIÓN</t>
  </si>
  <si>
    <t>VALOR TOTAL COMPRA</t>
  </si>
  <si>
    <t>Gastos generales</t>
  </si>
  <si>
    <t>Subcontratos (una línea por subcontrato)</t>
  </si>
  <si>
    <t>Pasaje internacional( una línea por viaje de diferente destino)</t>
  </si>
  <si>
    <t>Viático internacional (una línea por viático de diferente destino)</t>
  </si>
  <si>
    <t>COSTO TOTAL DEL PROYECTO</t>
  </si>
  <si>
    <t>ÍTEM</t>
  </si>
  <si>
    <t>PERSONAL</t>
  </si>
  <si>
    <t>INFRAESTRUCTURA</t>
  </si>
  <si>
    <t>G. OPERACIÓN</t>
  </si>
  <si>
    <t>COFINANCIAMIENTO</t>
  </si>
  <si>
    <t>ETAPA 1</t>
  </si>
  <si>
    <t>% (por etapa)</t>
  </si>
  <si>
    <t>% (costo total)</t>
  </si>
  <si>
    <t>Máximo ANID</t>
  </si>
  <si>
    <t>ASOCIADA(S)</t>
  </si>
  <si>
    <t>TOTAL ETAPA 1</t>
  </si>
  <si>
    <r>
      <t xml:space="preserve">El cofinanciamiento máximo por parte de la ANID será de hasta el </t>
    </r>
    <r>
      <rPr>
        <sz val="10"/>
        <color rgb="FF160AB6"/>
        <rFont val="Calibri"/>
        <family val="2"/>
      </rPr>
      <t>80%</t>
    </r>
    <r>
      <rPr>
        <sz val="10"/>
        <rFont val="Calibri"/>
        <family val="2"/>
      </rPr>
      <t xml:space="preserve"> del costo total del proyecto (para cada etapa) </t>
    </r>
  </si>
  <si>
    <r>
      <t xml:space="preserve">El porcentaje restante, mínimo </t>
    </r>
    <r>
      <rPr>
        <sz val="10"/>
        <color rgb="FF160AB6"/>
        <rFont val="Calibri"/>
        <family val="2"/>
      </rPr>
      <t>20%</t>
    </r>
    <r>
      <rPr>
        <sz val="10"/>
        <rFont val="Calibri"/>
        <family val="2"/>
      </rPr>
      <t xml:space="preserve"> del costo total de cada etapa deberá ser aportado por la entidad beneficiaria y asociada(s) como aportes nuevos o incrementales.</t>
    </r>
  </si>
  <si>
    <t>COSTO TOTAL PROYECTO</t>
  </si>
  <si>
    <t>MONTO SOLICITADO PARA LA ETAPA 2 $</t>
  </si>
  <si>
    <t>ETAPA 2</t>
  </si>
  <si>
    <t>TOTAL ETAPA 2</t>
  </si>
  <si>
    <t>MONTO SOLICITADO PARA LA ETAPA 3 $</t>
  </si>
  <si>
    <t>ETAPA 3</t>
  </si>
  <si>
    <t>TOTAL ETAPA 3</t>
  </si>
  <si>
    <t>FINANCIAMIENTO MÁXIMO DEL SUBSIDIO Y PORCENTAJE DE COFINANCIAMIENTO</t>
  </si>
  <si>
    <t>El cofinanciamiento máximo por parte de la ANID será de hasta el 80% del costo total del proyecto.</t>
  </si>
  <si>
    <t>El cofinanciamiento de hasta el 80% aplicará para cada una de las etapas establecidas en la guía técnica de cada llamado.</t>
  </si>
  <si>
    <t xml:space="preserve">Los montos máximos de subsidio por cada etapa serán establecidos en la guía técnica. </t>
  </si>
  <si>
    <t>El porcentaje restante, mínimo 20% del costo total del proyecto, deberá ser aportado como aporte nuevo o incremental por la beneficiaria y asociada(s).</t>
  </si>
  <si>
    <t>El aporte mínimo del 20% aplicará para cada una de las etapas establecidas en la guía técnica de cada llamado.</t>
  </si>
  <si>
    <t>VALIDACION TOPES COFINANCIAMIENTO</t>
  </si>
  <si>
    <t>TOTAL PROYECTO</t>
  </si>
  <si>
    <r>
      <t>Porcentaje ANID (</t>
    </r>
    <r>
      <rPr>
        <sz val="10"/>
        <color rgb="FF160AB6"/>
        <rFont val="Calibri"/>
        <family val="2"/>
        <scheme val="minor"/>
      </rPr>
      <t>Máx. 80%</t>
    </r>
    <r>
      <rPr>
        <sz val="10"/>
        <rFont val="Calibri"/>
        <family val="2"/>
        <scheme val="minor"/>
      </rPr>
      <t xml:space="preserve">) </t>
    </r>
  </si>
  <si>
    <t>BENEFICIARIA- ASOCIADA(S)</t>
  </si>
  <si>
    <r>
      <t>Porcentaje BENEFICIARIA - ASOCIADA(S) (</t>
    </r>
    <r>
      <rPr>
        <sz val="10"/>
        <color rgb="FF160AB6"/>
        <rFont val="Calibri"/>
        <family val="2"/>
        <scheme val="minor"/>
      </rPr>
      <t>Mín. 20%</t>
    </r>
    <r>
      <rPr>
        <sz val="10"/>
        <rFont val="Calibri"/>
        <family val="2"/>
        <scheme val="minor"/>
      </rPr>
      <t xml:space="preserve">) </t>
    </r>
  </si>
  <si>
    <t>COSTO PROYECTO</t>
  </si>
  <si>
    <t>VALIDACION TOPES ANID POR ÍTEM</t>
  </si>
  <si>
    <t>PORCENTAJE MÁXIMO</t>
  </si>
  <si>
    <t>GASTOS EN PERSONAL</t>
  </si>
  <si>
    <t xml:space="preserve">EQUIPAMIENTO </t>
  </si>
  <si>
    <t>sin restricción</t>
  </si>
  <si>
    <t>COSTO TOTAL 
CONSIDERANDO LAS 3 ETAPAS</t>
  </si>
  <si>
    <t>COSTO TOTAL $</t>
  </si>
  <si>
    <t>EQUIPAMIENTO</t>
  </si>
  <si>
    <t>PORCENTAJE</t>
  </si>
  <si>
    <t>APORTE ETAPA 1</t>
  </si>
  <si>
    <t>APORTE ETAPA 2</t>
  </si>
  <si>
    <t>APORTE ETAPA 3</t>
  </si>
  <si>
    <t>TOTAL APORTES</t>
  </si>
  <si>
    <t xml:space="preserve">BENEFICIARIA </t>
  </si>
  <si>
    <t>SOLO REQUERIDO PARA LOS PROYECTOS QUE RESULTEN ADJUDICADOS. AL MOMENTO DE LA POSTULACION NO REQUIERE COMPLETAR ESTA SECCIÓN.</t>
  </si>
  <si>
    <r>
      <rPr>
        <b/>
        <sz val="10"/>
        <color rgb="FF000000"/>
        <rFont val="Calibri"/>
        <family val="2"/>
      </rPr>
      <t xml:space="preserve">HISTORIAL REITEMIZACIONES: En esta hoja deben quedar reflejadas todas la reitemizaciones realizadas por el proyecto al presupuesto del subsidio de la ANID con su respectiva justificación. 
El proyecto debe programar estás reitemizaciones con una </t>
    </r>
    <r>
      <rPr>
        <b/>
        <sz val="10"/>
        <color rgb="FFFF0000"/>
        <rFont val="Calibri"/>
        <family val="2"/>
      </rPr>
      <t>periodicidad de seis meses.</t>
    </r>
  </si>
  <si>
    <t>MODIFICACIÓN PRESUPUESTARIA 1</t>
  </si>
  <si>
    <t>FECHA</t>
  </si>
  <si>
    <t>00-00-0000</t>
  </si>
  <si>
    <t>(indique el nombre de la beneficiaria asociada a este presupuesto)</t>
  </si>
  <si>
    <t>ITEM</t>
  </si>
  <si>
    <t>PRESUPUESTO ACTUAL</t>
  </si>
  <si>
    <t>PRESUPUESTO MODIFICADO</t>
  </si>
  <si>
    <t>JUSTIFICACIÓN DE LA REITEMIZACIÓN</t>
  </si>
  <si>
    <t xml:space="preserve">Justificación: Se solicita aumento/disminución en el sub ítem (Nombre) por un monto de $XXX debido a (agregar justificación técnica financiera que sea pertinente a las bases del concurso y al Instructivo General de Rendición de Cuentas ANID).  </t>
  </si>
  <si>
    <t>TOTALES</t>
  </si>
  <si>
    <t>MODIFICACIÓN PRESUPUESTARIA 2</t>
  </si>
  <si>
    <t>MODIFICACIÓN PRESUPUESTARIA 3</t>
  </si>
  <si>
    <t>MODIFICACIÓN PRESUPUESTARIA 4</t>
  </si>
  <si>
    <t>(indique el nombre de la entidad que realiza el aporte)</t>
  </si>
  <si>
    <t>Justificación: Se solicita aumento/disminución en el sub ítem (Nombre) por un monto de $XXX debido a (agregar justificación técnica financiera que sea pertinente a las bases del concurso y al Instructivo General de Rendición de Cuentas ANID).</t>
  </si>
  <si>
    <t xml:space="preserve">RESUMEN PRESUPUESTO </t>
  </si>
  <si>
    <t>ASOCIADA</t>
  </si>
  <si>
    <t>TOTAL POR ITEM</t>
  </si>
  <si>
    <t>ASOCIADAS (SI CORRESPONDE)</t>
  </si>
  <si>
    <t>PRESUPUESTO APORTE ANID</t>
  </si>
  <si>
    <t>turtu</t>
  </si>
  <si>
    <t>a</t>
  </si>
  <si>
    <t>b</t>
  </si>
  <si>
    <t>c</t>
  </si>
  <si>
    <t>INGRESE LOS NOMBRES DE LAS ENTIDADES PARTICIPANTES</t>
  </si>
  <si>
    <r>
      <rPr>
        <sz val="10"/>
        <color rgb="FF000000"/>
        <rFont val="Calibri"/>
        <family val="2"/>
      </rPr>
      <t>ENTIDAD BENEFICIARIA (</t>
    </r>
    <r>
      <rPr>
        <sz val="10"/>
        <color rgb="FF0000FF"/>
        <rFont val="Calibri"/>
        <family val="2"/>
      </rPr>
      <t>obligatoria</t>
    </r>
    <r>
      <rPr>
        <sz val="10"/>
        <color rgb="FF000000"/>
        <rFont val="Calibri"/>
        <family val="2"/>
      </rPr>
      <t>):</t>
    </r>
  </si>
  <si>
    <t>ENTIDAD ASOCIADA 1 (opcional):</t>
  </si>
  <si>
    <t>ENTIDAD ASOCIADA 2 (opcional):</t>
  </si>
  <si>
    <t>ENTIDAD BENEFICIARIA (obligatoria):</t>
  </si>
  <si>
    <t>ENTIDAD FINANCIADORA</t>
  </si>
  <si>
    <t>ENTIDAD EJECUTORA</t>
  </si>
  <si>
    <t>PLANILLA DE COSTOS PROYECTOS SIA (SUBDIRECCIÓN DE INVESTIGACIÓN APLICADA [EX FONDEF]) Concurso Desafíos Públicos 2025</t>
  </si>
  <si>
    <t>PLANILLA DE COSTOS CONCURSO DESAFÍOS PÚBLICOS 2025</t>
  </si>
  <si>
    <t>ENTIDAD</t>
  </si>
  <si>
    <t>60%  del subsidio de cada etapa</t>
  </si>
  <si>
    <t>RESUMEN POR INSTITUCIÓN PARTICIPANTE</t>
  </si>
  <si>
    <t>No podrán destinar mas del 60% del subsidio financiado por la ANID, al Item Gastos en Personal, en ninguna de las etapas del desafío.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</si>
</sst>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340A]\ * #,##0_-;\-[$$-340A]\ * #,##0_-;_-[$$-340A]\ * &quot;-&quot;??_-;_-@_-"/>
    <numFmt numFmtId="165" formatCode="_-* #,##0.00\ _P_t_s_-;\-* #,##0.00\ _P_t_s_-;_-* &quot;-&quot;??\ _P_t_s_-;_-@_-"/>
    <numFmt numFmtId="166" formatCode="_-&quot;$&quot;\ * #,##0.00_-;\-&quot;$&quot;\ * #,##0.00_-;_-&quot;$&quot;\ * &quot;-&quot;??_-;_-@_-"/>
  </numFmts>
  <fonts count="31" x14ac:knownFonts="1">
    <font>
      <sz val="10"/>
      <name val="Arial"/>
    </font>
    <font>
      <sz val="10"/>
      <name val="Arial"/>
      <family val="2"/>
    </font>
    <font>
      <b/>
      <sz val="10"/>
      <name val="Calibri"/>
      <family val="2"/>
      <scheme val="minor"/>
    </font>
    <font>
      <sz val="10"/>
      <name val="Calibri"/>
      <family val="2"/>
      <scheme val="minor"/>
    </font>
    <font>
      <sz val="10"/>
      <color rgb="FF0000FF"/>
      <name val="Calibri"/>
      <family val="2"/>
      <scheme val="minor"/>
    </font>
    <font>
      <sz val="10"/>
      <color rgb="FFFF0000"/>
      <name val="Calibri"/>
      <family val="2"/>
      <scheme val="minor"/>
    </font>
    <font>
      <b/>
      <sz val="12"/>
      <name val="Calibri"/>
      <family val="2"/>
      <scheme val="minor"/>
    </font>
    <font>
      <sz val="10"/>
      <color rgb="FF160AB6"/>
      <name val="Calibri"/>
      <family val="2"/>
      <scheme val="minor"/>
    </font>
    <font>
      <sz val="11"/>
      <name val="Calibri"/>
      <family val="2"/>
      <scheme val="minor"/>
    </font>
    <font>
      <b/>
      <sz val="10"/>
      <color rgb="FFFF0000"/>
      <name val="Calibri"/>
      <family val="2"/>
      <scheme val="minor"/>
    </font>
    <font>
      <sz val="9"/>
      <color indexed="81"/>
      <name val="Tahoma"/>
      <family val="2"/>
    </font>
    <font>
      <b/>
      <sz val="9"/>
      <color indexed="81"/>
      <name val="Tahoma"/>
      <family val="2"/>
    </font>
    <font>
      <b/>
      <sz val="10"/>
      <color theme="1"/>
      <name val="Calibri"/>
      <family val="2"/>
      <scheme val="minor"/>
    </font>
    <font>
      <b/>
      <sz val="10"/>
      <color rgb="FF0070C0"/>
      <name val="Calibri"/>
      <family val="2"/>
      <scheme val="minor"/>
    </font>
    <font>
      <b/>
      <sz val="10"/>
      <name val="Calibri"/>
      <family val="2"/>
    </font>
    <font>
      <sz val="10"/>
      <name val="Calibri"/>
      <family val="2"/>
    </font>
    <font>
      <sz val="10"/>
      <color rgb="FF160AB6"/>
      <name val="Calibri"/>
      <family val="2"/>
    </font>
    <font>
      <sz val="10"/>
      <color rgb="FF000000"/>
      <name val="Calibri"/>
      <family val="2"/>
    </font>
    <font>
      <sz val="10"/>
      <color rgb="FFFF0000"/>
      <name val="Calibri"/>
      <family val="2"/>
    </font>
    <font>
      <sz val="10"/>
      <name val="Calibri"/>
      <family val="2"/>
    </font>
    <font>
      <b/>
      <sz val="12"/>
      <color rgb="FFFF0000"/>
      <name val="Calibri"/>
      <family val="2"/>
      <scheme val="minor"/>
    </font>
    <font>
      <sz val="12"/>
      <name val="Calibri"/>
      <family val="2"/>
      <scheme val="minor"/>
    </font>
    <font>
      <i/>
      <sz val="10"/>
      <color rgb="FFFF0000"/>
      <name val="Calibri"/>
      <family val="2"/>
      <scheme val="minor"/>
    </font>
    <font>
      <b/>
      <sz val="10"/>
      <color rgb="FF000000"/>
      <name val="Calibri"/>
      <family val="2"/>
    </font>
    <font>
      <b/>
      <sz val="10"/>
      <color rgb="FFFF0000"/>
      <name val="Calibri"/>
      <family val="2"/>
    </font>
    <font>
      <b/>
      <sz val="10"/>
      <name val="Calibri"/>
      <family val="2"/>
    </font>
    <font>
      <sz val="10"/>
      <color rgb="FF000000"/>
      <name val="Calibri"/>
      <family val="2"/>
      <scheme val="minor"/>
    </font>
    <font>
      <sz val="10"/>
      <color rgb="FF0000FF"/>
      <name val="Calibri"/>
      <family val="2"/>
    </font>
    <font>
      <sz val="9"/>
      <name val="Verdana"/>
      <family val="2"/>
    </font>
    <font>
      <b/>
      <sz val="10"/>
      <color rgb="FF000000"/>
      <name val="Calibri"/>
      <family val="2"/>
    </font>
    <font>
      <sz val="10"/>
      <color rgb="FF000000"/>
      <name val="Calibri"/>
      <family val="2"/>
    </font>
  </fonts>
  <fills count="1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6" tint="0.79998168889431442"/>
        <bgColor indexed="64"/>
      </patternFill>
    </fill>
    <fill>
      <patternFill patternType="solid">
        <fgColor theme="1" tint="4.9989318521683403E-2"/>
        <bgColor indexed="64"/>
      </patternFill>
    </fill>
    <fill>
      <patternFill patternType="solid">
        <fgColor rgb="FFDCE6F1"/>
        <bgColor rgb="FF000000"/>
      </patternFill>
    </fill>
    <fill>
      <patternFill patternType="solid">
        <fgColor theme="2"/>
        <bgColor indexed="64"/>
      </patternFill>
    </fill>
    <fill>
      <patternFill patternType="solid">
        <fgColor rgb="FFFFFFFF"/>
        <bgColor indexed="64"/>
      </patternFill>
    </fill>
    <fill>
      <patternFill patternType="solid">
        <fgColor rgb="FFD9E1F2"/>
        <bgColor indexed="64"/>
      </patternFill>
    </fill>
    <fill>
      <patternFill patternType="solid">
        <fgColor rgb="FFBDD7EE"/>
        <bgColor indexed="64"/>
      </patternFill>
    </fill>
    <fill>
      <patternFill patternType="solid">
        <fgColor rgb="FFE7E6E6"/>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bottom style="medium">
        <color indexed="64"/>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thin">
        <color indexed="64"/>
      </bottom>
      <diagonal/>
    </border>
    <border>
      <left style="medium">
        <color rgb="FF000000"/>
      </left>
      <right style="medium">
        <color rgb="FF000000"/>
      </right>
      <top style="thin">
        <color indexed="64"/>
      </top>
      <bottom/>
      <diagonal/>
    </border>
    <border>
      <left style="medium">
        <color rgb="FF000000"/>
      </left>
      <right style="medium">
        <color rgb="FF000000"/>
      </right>
      <top style="thin">
        <color indexed="64"/>
      </top>
      <bottom style="medium">
        <color rgb="FF000000"/>
      </bottom>
      <diagonal/>
    </border>
    <border>
      <left style="medium">
        <color rgb="FF000000"/>
      </left>
      <right style="medium">
        <color rgb="FF000000"/>
      </right>
      <top/>
      <bottom style="medium">
        <color rgb="FF000000"/>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rgb="FF000000"/>
      </left>
      <right style="medium">
        <color rgb="FF000000"/>
      </right>
      <top style="medium">
        <color rgb="FF000000"/>
      </top>
      <bottom style="thin">
        <color rgb="FF000000"/>
      </bottom>
      <diagonal/>
    </border>
    <border>
      <left/>
      <right style="medium">
        <color indexed="64"/>
      </right>
      <top style="thin">
        <color indexed="64"/>
      </top>
      <bottom style="medium">
        <color indexed="64"/>
      </bottom>
      <diagonal/>
    </border>
  </borders>
  <cellStyleXfs count="6">
    <xf numFmtId="0" fontId="0" fillId="0" borderId="0"/>
    <xf numFmtId="9"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0" fontId="1" fillId="0" borderId="0"/>
    <xf numFmtId="9" fontId="1" fillId="0" borderId="0" applyFont="0" applyFill="0" applyBorder="0" applyAlignment="0" applyProtection="0"/>
  </cellStyleXfs>
  <cellXfs count="205">
    <xf numFmtId="0" fontId="0" fillId="0" borderId="0" xfId="0"/>
    <xf numFmtId="0" fontId="2" fillId="0" borderId="0" xfId="0" applyFont="1" applyAlignment="1">
      <alignment vertical="center"/>
    </xf>
    <xf numFmtId="0" fontId="3" fillId="0" borderId="0" xfId="0" applyFont="1" applyAlignment="1">
      <alignment vertical="center"/>
    </xf>
    <xf numFmtId="0" fontId="3" fillId="0" borderId="9" xfId="0" applyFont="1" applyBorder="1" applyAlignment="1">
      <alignment vertical="center"/>
    </xf>
    <xf numFmtId="0" fontId="4" fillId="0" borderId="2" xfId="0" applyFont="1" applyBorder="1" applyAlignment="1">
      <alignment vertical="center"/>
    </xf>
    <xf numFmtId="0" fontId="3" fillId="0" borderId="2" xfId="0" applyFont="1" applyBorder="1" applyAlignment="1">
      <alignment vertical="center"/>
    </xf>
    <xf numFmtId="0" fontId="3" fillId="0" borderId="1" xfId="0" applyFont="1" applyBorder="1" applyAlignment="1">
      <alignment vertical="center"/>
    </xf>
    <xf numFmtId="3" fontId="3" fillId="0" borderId="1" xfId="0" applyNumberFormat="1" applyFont="1" applyBorder="1" applyAlignment="1">
      <alignment vertical="center"/>
    </xf>
    <xf numFmtId="3" fontId="3" fillId="0" borderId="0" xfId="0" applyNumberFormat="1" applyFont="1" applyAlignment="1">
      <alignment vertical="center"/>
    </xf>
    <xf numFmtId="0" fontId="3" fillId="0" borderId="7" xfId="0" applyFont="1" applyBorder="1" applyAlignment="1">
      <alignment vertical="center"/>
    </xf>
    <xf numFmtId="0" fontId="6" fillId="0" borderId="0" xfId="0" applyFont="1" applyAlignment="1">
      <alignment vertical="center"/>
    </xf>
    <xf numFmtId="0" fontId="3" fillId="3" borderId="7" xfId="0" applyFont="1" applyFill="1" applyBorder="1" applyAlignment="1">
      <alignment vertical="center"/>
    </xf>
    <xf numFmtId="10" fontId="3" fillId="0" borderId="0" xfId="0" applyNumberFormat="1" applyFont="1" applyAlignment="1">
      <alignment horizontal="center" vertical="center"/>
    </xf>
    <xf numFmtId="0" fontId="2" fillId="3" borderId="7" xfId="0" applyFont="1" applyFill="1" applyBorder="1" applyAlignment="1">
      <alignment horizontal="center" vertical="center"/>
    </xf>
    <xf numFmtId="0" fontId="3" fillId="0" borderId="6" xfId="0" applyFont="1" applyBorder="1" applyAlignment="1">
      <alignment vertical="center"/>
    </xf>
    <xf numFmtId="0" fontId="3" fillId="0" borderId="5" xfId="0" applyFont="1" applyBorder="1" applyAlignment="1">
      <alignment vertical="center"/>
    </xf>
    <xf numFmtId="9" fontId="2" fillId="0" borderId="5" xfId="1" applyFont="1" applyBorder="1" applyAlignment="1">
      <alignment horizontal="center" vertical="center"/>
    </xf>
    <xf numFmtId="0" fontId="2" fillId="3" borderId="10" xfId="0" applyFont="1" applyFill="1" applyBorder="1" applyAlignment="1">
      <alignment horizontal="center" vertical="center"/>
    </xf>
    <xf numFmtId="9" fontId="2" fillId="0" borderId="33" xfId="1" applyFont="1" applyBorder="1" applyAlignment="1">
      <alignment horizontal="center" vertical="center"/>
    </xf>
    <xf numFmtId="0" fontId="2" fillId="0" borderId="5" xfId="0" applyFont="1" applyBorder="1" applyAlignment="1">
      <alignment vertical="center"/>
    </xf>
    <xf numFmtId="3" fontId="2" fillId="0" borderId="6" xfId="0" applyNumberFormat="1" applyFont="1" applyBorder="1" applyAlignment="1">
      <alignment horizontal="center" vertical="center"/>
    </xf>
    <xf numFmtId="3" fontId="2" fillId="0" borderId="9" xfId="0" applyNumberFormat="1" applyFont="1" applyBorder="1" applyAlignment="1">
      <alignment horizontal="center" vertical="center"/>
    </xf>
    <xf numFmtId="3" fontId="2" fillId="0" borderId="17" xfId="0" applyNumberFormat="1" applyFont="1" applyBorder="1" applyAlignment="1">
      <alignment vertical="center"/>
    </xf>
    <xf numFmtId="3" fontId="3" fillId="0" borderId="17" xfId="0" applyNumberFormat="1" applyFont="1" applyBorder="1" applyAlignment="1">
      <alignment horizontal="center" vertical="center"/>
    </xf>
    <xf numFmtId="3" fontId="3" fillId="0" borderId="4" xfId="0" applyNumberFormat="1" applyFont="1" applyBorder="1" applyAlignment="1">
      <alignment horizontal="center" vertical="center"/>
    </xf>
    <xf numFmtId="3" fontId="3" fillId="2" borderId="4" xfId="0" applyNumberFormat="1" applyFont="1" applyFill="1" applyBorder="1" applyAlignment="1">
      <alignment horizontal="center" vertical="center"/>
    </xf>
    <xf numFmtId="3" fontId="3" fillId="3" borderId="7" xfId="0" applyNumberFormat="1" applyFont="1" applyFill="1" applyBorder="1" applyAlignment="1">
      <alignment horizontal="center" vertical="center"/>
    </xf>
    <xf numFmtId="9" fontId="3" fillId="0" borderId="7" xfId="1" applyFont="1" applyBorder="1" applyAlignment="1">
      <alignment horizontal="center" vertical="center"/>
    </xf>
    <xf numFmtId="0" fontId="2" fillId="3" borderId="18"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7" xfId="0" applyFont="1" applyFill="1" applyBorder="1" applyAlignment="1">
      <alignment horizontal="center" vertical="center" wrapText="1"/>
    </xf>
    <xf numFmtId="0" fontId="2" fillId="3" borderId="13" xfId="0" applyFont="1" applyFill="1" applyBorder="1" applyAlignment="1">
      <alignment horizontal="center" vertical="center"/>
    </xf>
    <xf numFmtId="0" fontId="3" fillId="0" borderId="18" xfId="0" applyFont="1" applyBorder="1" applyAlignment="1">
      <alignment horizontal="left" vertical="center"/>
    </xf>
    <xf numFmtId="3" fontId="2" fillId="0" borderId="16" xfId="0" applyNumberFormat="1" applyFont="1" applyBorder="1" applyAlignment="1">
      <alignment vertical="center"/>
    </xf>
    <xf numFmtId="9" fontId="2" fillId="0" borderId="25" xfId="1" applyFont="1" applyBorder="1" applyAlignment="1">
      <alignment horizontal="center" vertical="center"/>
    </xf>
    <xf numFmtId="9" fontId="2" fillId="0" borderId="35" xfId="1" applyFont="1" applyBorder="1" applyAlignment="1">
      <alignment horizontal="center" vertical="center"/>
    </xf>
    <xf numFmtId="0" fontId="3" fillId="0" borderId="36" xfId="0" applyFont="1" applyBorder="1" applyAlignment="1">
      <alignment vertical="center"/>
    </xf>
    <xf numFmtId="0" fontId="3" fillId="0" borderId="37" xfId="0" applyFont="1" applyBorder="1" applyAlignment="1">
      <alignment vertical="center"/>
    </xf>
    <xf numFmtId="0" fontId="3" fillId="2" borderId="38" xfId="0" applyFont="1" applyFill="1" applyBorder="1" applyAlignment="1">
      <alignment vertical="center"/>
    </xf>
    <xf numFmtId="0" fontId="3" fillId="3" borderId="18" xfId="0" applyFont="1" applyFill="1" applyBorder="1" applyAlignment="1">
      <alignment vertical="center"/>
    </xf>
    <xf numFmtId="164" fontId="3" fillId="3" borderId="7" xfId="0" applyNumberFormat="1" applyFont="1" applyFill="1" applyBorder="1" applyAlignment="1">
      <alignment horizontal="center" vertical="center"/>
    </xf>
    <xf numFmtId="9" fontId="3" fillId="0" borderId="39" xfId="1" applyFont="1" applyBorder="1" applyAlignment="1">
      <alignment horizontal="center" vertical="center"/>
    </xf>
    <xf numFmtId="9" fontId="3" fillId="0" borderId="40" xfId="1" applyFont="1" applyBorder="1" applyAlignment="1">
      <alignment horizontal="center" vertical="center"/>
    </xf>
    <xf numFmtId="164" fontId="3" fillId="3" borderId="10" xfId="0" applyNumberFormat="1" applyFont="1" applyFill="1" applyBorder="1" applyAlignment="1">
      <alignment horizontal="center" vertical="center"/>
    </xf>
    <xf numFmtId="0" fontId="3" fillId="0" borderId="38" xfId="0" applyFont="1" applyBorder="1" applyAlignment="1">
      <alignment vertical="center"/>
    </xf>
    <xf numFmtId="3" fontId="3" fillId="0" borderId="25" xfId="0" applyNumberFormat="1" applyFont="1" applyBorder="1" applyAlignment="1">
      <alignment horizontal="center" vertical="center"/>
    </xf>
    <xf numFmtId="0" fontId="3" fillId="2" borderId="37" xfId="0" applyFont="1" applyFill="1" applyBorder="1" applyAlignment="1">
      <alignment vertical="center"/>
    </xf>
    <xf numFmtId="0" fontId="8" fillId="0" borderId="0" xfId="0" applyFont="1" applyAlignment="1">
      <alignment vertical="center"/>
    </xf>
    <xf numFmtId="0" fontId="2" fillId="0" borderId="0" xfId="0" applyFont="1"/>
    <xf numFmtId="0" fontId="3" fillId="0" borderId="0" xfId="0" applyFont="1"/>
    <xf numFmtId="0" fontId="2" fillId="4" borderId="1" xfId="0" applyFont="1" applyFill="1" applyBorder="1" applyAlignment="1">
      <alignment vertical="center"/>
    </xf>
    <xf numFmtId="0" fontId="3" fillId="0" borderId="1" xfId="0" applyFont="1" applyBorder="1"/>
    <xf numFmtId="3" fontId="3" fillId="0" borderId="0" xfId="0" applyNumberFormat="1" applyFont="1"/>
    <xf numFmtId="3" fontId="3" fillId="3" borderId="1" xfId="0" applyNumberFormat="1" applyFont="1" applyFill="1" applyBorder="1" applyAlignment="1">
      <alignment horizontal="center" vertical="center" wrapText="1"/>
    </xf>
    <xf numFmtId="3" fontId="3" fillId="0" borderId="0" xfId="0" applyNumberFormat="1" applyFont="1" applyAlignment="1">
      <alignment horizontal="center" vertical="center" wrapText="1"/>
    </xf>
    <xf numFmtId="3" fontId="3" fillId="6" borderId="1" xfId="0" applyNumberFormat="1" applyFont="1" applyFill="1" applyBorder="1" applyAlignment="1">
      <alignment horizontal="center" vertical="center" wrapText="1"/>
    </xf>
    <xf numFmtId="3" fontId="3" fillId="6" borderId="1" xfId="0" applyNumberFormat="1" applyFont="1" applyFill="1" applyBorder="1" applyAlignment="1">
      <alignment vertical="center"/>
    </xf>
    <xf numFmtId="3" fontId="13" fillId="3" borderId="1" xfId="0" applyNumberFormat="1" applyFont="1" applyFill="1" applyBorder="1" applyAlignment="1">
      <alignment horizontal="center" vertical="center" wrapText="1"/>
    </xf>
    <xf numFmtId="3" fontId="3" fillId="7" borderId="1" xfId="0" applyNumberFormat="1" applyFont="1" applyFill="1" applyBorder="1" applyAlignment="1">
      <alignment horizontal="center" vertical="center"/>
    </xf>
    <xf numFmtId="3" fontId="3" fillId="0" borderId="1" xfId="0" applyNumberFormat="1" applyFont="1" applyBorder="1" applyAlignment="1">
      <alignment horizontal="right" vertical="center"/>
    </xf>
    <xf numFmtId="0" fontId="14" fillId="8" borderId="30" xfId="0" applyFont="1" applyFill="1" applyBorder="1" applyAlignment="1">
      <alignment vertical="center"/>
    </xf>
    <xf numFmtId="0" fontId="14" fillId="8" borderId="31" xfId="0" applyFont="1" applyFill="1" applyBorder="1" applyAlignment="1">
      <alignment horizontal="center" vertical="center" wrapText="1"/>
    </xf>
    <xf numFmtId="0" fontId="14" fillId="8" borderId="32" xfId="0" applyFont="1" applyFill="1" applyBorder="1" applyAlignment="1">
      <alignment horizontal="center" vertical="center"/>
    </xf>
    <xf numFmtId="0" fontId="15" fillId="0" borderId="0" xfId="0" applyFont="1" applyAlignment="1">
      <alignment vertical="center"/>
    </xf>
    <xf numFmtId="0" fontId="15" fillId="0" borderId="28" xfId="0" applyFont="1" applyBorder="1" applyAlignment="1">
      <alignment vertical="center"/>
    </xf>
    <xf numFmtId="0" fontId="15" fillId="0" borderId="22" xfId="0" applyFont="1" applyBorder="1" applyAlignment="1">
      <alignment vertical="center"/>
    </xf>
    <xf numFmtId="0" fontId="15" fillId="0" borderId="23" xfId="0" applyFont="1" applyBorder="1" applyAlignment="1">
      <alignment vertical="center"/>
    </xf>
    <xf numFmtId="0" fontId="14" fillId="0" borderId="31" xfId="0" applyFont="1" applyBorder="1" applyAlignment="1">
      <alignment horizontal="center" vertical="center" wrapText="1"/>
    </xf>
    <xf numFmtId="0" fontId="2" fillId="0" borderId="14" xfId="0" applyFont="1" applyBorder="1" applyAlignment="1">
      <alignment vertical="center"/>
    </xf>
    <xf numFmtId="0" fontId="3" fillId="0" borderId="34" xfId="0" applyFont="1" applyBorder="1" applyAlignment="1">
      <alignment vertical="center"/>
    </xf>
    <xf numFmtId="0" fontId="3" fillId="0" borderId="14" xfId="0" applyFont="1" applyBorder="1" applyAlignment="1">
      <alignment vertical="center"/>
    </xf>
    <xf numFmtId="0" fontId="2" fillId="0" borderId="7" xfId="0" applyFont="1" applyBorder="1" applyAlignment="1">
      <alignment horizontal="center" vertical="center" wrapText="1"/>
    </xf>
    <xf numFmtId="0" fontId="3" fillId="0" borderId="42" xfId="0" applyFont="1" applyBorder="1" applyAlignment="1">
      <alignment horizontal="left" vertical="center" wrapText="1"/>
    </xf>
    <xf numFmtId="3" fontId="3" fillId="0" borderId="43" xfId="0" applyNumberFormat="1" applyFont="1" applyBorder="1" applyAlignment="1">
      <alignment horizontal="right" vertical="center" wrapText="1"/>
    </xf>
    <xf numFmtId="3" fontId="3" fillId="0" borderId="44" xfId="0" applyNumberFormat="1" applyFont="1" applyBorder="1" applyAlignment="1">
      <alignment horizontal="right" vertical="center" wrapText="1"/>
    </xf>
    <xf numFmtId="0" fontId="3" fillId="0" borderId="29" xfId="0" applyFont="1" applyBorder="1" applyAlignment="1">
      <alignment vertical="center" wrapText="1"/>
    </xf>
    <xf numFmtId="0" fontId="3" fillId="0" borderId="45" xfId="0" applyFont="1" applyBorder="1" applyAlignment="1">
      <alignment horizontal="left" vertical="center" wrapText="1"/>
    </xf>
    <xf numFmtId="3" fontId="3" fillId="0" borderId="46" xfId="0" applyNumberFormat="1" applyFont="1" applyBorder="1" applyAlignment="1">
      <alignment horizontal="right" vertical="center" wrapText="1"/>
    </xf>
    <xf numFmtId="3" fontId="3" fillId="0" borderId="47" xfId="0" applyNumberFormat="1" applyFont="1" applyBorder="1" applyAlignment="1">
      <alignment horizontal="right" vertical="center" wrapText="1"/>
    </xf>
    <xf numFmtId="0" fontId="3" fillId="0" borderId="48" xfId="0" applyFont="1" applyBorder="1" applyAlignment="1">
      <alignment vertical="center" wrapText="1"/>
    </xf>
    <xf numFmtId="0" fontId="2" fillId="0" borderId="49" xfId="0" applyFont="1" applyBorder="1" applyAlignment="1">
      <alignment horizontal="left" vertical="center" wrapText="1"/>
    </xf>
    <xf numFmtId="3" fontId="2" fillId="0" borderId="50" xfId="0" applyNumberFormat="1" applyFont="1" applyBorder="1" applyAlignment="1">
      <alignment horizontal="right" vertical="center" wrapText="1"/>
    </xf>
    <xf numFmtId="3" fontId="2" fillId="0" borderId="51" xfId="0" applyNumberFormat="1" applyFont="1" applyBorder="1" applyAlignment="1">
      <alignment horizontal="right" vertical="center" wrapText="1"/>
    </xf>
    <xf numFmtId="0" fontId="3" fillId="0" borderId="52" xfId="0" applyFont="1" applyBorder="1" applyAlignment="1">
      <alignment vertical="center" wrapText="1"/>
    </xf>
    <xf numFmtId="0" fontId="2" fillId="0" borderId="0" xfId="0" applyFont="1" applyAlignment="1">
      <alignment horizontal="left" vertical="center" wrapText="1"/>
    </xf>
    <xf numFmtId="3" fontId="2" fillId="0" borderId="0" xfId="0" applyNumberFormat="1" applyFont="1" applyAlignment="1">
      <alignment horizontal="right" vertical="center" wrapText="1"/>
    </xf>
    <xf numFmtId="0" fontId="3" fillId="0" borderId="0" xfId="0" applyFont="1" applyAlignment="1">
      <alignment vertical="center" wrapText="1"/>
    </xf>
    <xf numFmtId="3" fontId="0" fillId="0" borderId="0" xfId="0" applyNumberFormat="1"/>
    <xf numFmtId="3" fontId="19" fillId="3" borderId="1" xfId="0" applyNumberFormat="1" applyFont="1" applyFill="1" applyBorder="1" applyAlignment="1">
      <alignment horizontal="center" vertical="center" wrapText="1"/>
    </xf>
    <xf numFmtId="3" fontId="3" fillId="0" borderId="53" xfId="0" applyNumberFormat="1" applyFont="1" applyBorder="1" applyAlignment="1">
      <alignment vertical="center"/>
    </xf>
    <xf numFmtId="3" fontId="3" fillId="0" borderId="46" xfId="0" applyNumberFormat="1" applyFont="1" applyBorder="1" applyAlignment="1">
      <alignment vertical="center"/>
    </xf>
    <xf numFmtId="3" fontId="3" fillId="0" borderId="27" xfId="0" applyNumberFormat="1" applyFont="1" applyBorder="1" applyAlignment="1">
      <alignment vertical="center"/>
    </xf>
    <xf numFmtId="3" fontId="3" fillId="0" borderId="54" xfId="0" applyNumberFormat="1" applyFont="1" applyBorder="1" applyAlignment="1">
      <alignment vertical="center"/>
    </xf>
    <xf numFmtId="0" fontId="21" fillId="0" borderId="0" xfId="0" applyFont="1" applyAlignment="1">
      <alignment vertical="center"/>
    </xf>
    <xf numFmtId="0" fontId="22" fillId="0" borderId="29" xfId="0" applyFont="1" applyBorder="1" applyAlignment="1">
      <alignment vertical="center" wrapText="1"/>
    </xf>
    <xf numFmtId="3" fontId="14" fillId="0" borderId="26" xfId="0" applyNumberFormat="1" applyFont="1" applyBorder="1" applyAlignment="1">
      <alignment vertical="center"/>
    </xf>
    <xf numFmtId="3" fontId="14" fillId="0" borderId="1" xfId="0" applyNumberFormat="1" applyFont="1" applyBorder="1" applyAlignment="1">
      <alignment vertical="center"/>
    </xf>
    <xf numFmtId="3" fontId="14" fillId="0" borderId="24" xfId="0" applyNumberFormat="1" applyFont="1" applyBorder="1" applyAlignment="1">
      <alignment vertical="center"/>
    </xf>
    <xf numFmtId="3" fontId="15" fillId="0" borderId="7" xfId="0" applyNumberFormat="1" applyFont="1" applyBorder="1" applyAlignment="1">
      <alignment vertical="center"/>
    </xf>
    <xf numFmtId="3" fontId="3" fillId="10" borderId="55" xfId="0" applyNumberFormat="1" applyFont="1" applyFill="1" applyBorder="1" applyAlignment="1">
      <alignment vertical="center"/>
    </xf>
    <xf numFmtId="3" fontId="2" fillId="11" borderId="56" xfId="0" applyNumberFormat="1" applyFont="1" applyFill="1" applyBorder="1" applyAlignment="1">
      <alignment horizontal="center" vertical="center"/>
    </xf>
    <xf numFmtId="3" fontId="3" fillId="10" borderId="1" xfId="0" applyNumberFormat="1" applyFont="1" applyFill="1" applyBorder="1" applyAlignment="1">
      <alignment vertical="center"/>
    </xf>
    <xf numFmtId="3" fontId="3" fillId="10" borderId="2" xfId="0" applyNumberFormat="1" applyFont="1" applyFill="1" applyBorder="1" applyAlignment="1">
      <alignment horizontal="left" vertical="center"/>
    </xf>
    <xf numFmtId="0" fontId="26" fillId="10" borderId="9" xfId="0" applyFont="1" applyFill="1" applyBorder="1" applyAlignment="1">
      <alignment horizontal="left" vertical="center"/>
    </xf>
    <xf numFmtId="0" fontId="19" fillId="0" borderId="0" xfId="0" applyFont="1" applyAlignment="1">
      <alignment vertical="center"/>
    </xf>
    <xf numFmtId="3" fontId="2" fillId="0" borderId="56" xfId="0" applyNumberFormat="1" applyFont="1" applyBorder="1" applyAlignment="1">
      <alignment horizontal="center" vertical="center"/>
    </xf>
    <xf numFmtId="9" fontId="3" fillId="0" borderId="57" xfId="1" applyFont="1" applyBorder="1" applyAlignment="1">
      <alignment horizontal="center" vertical="center"/>
    </xf>
    <xf numFmtId="9" fontId="3" fillId="0" borderId="58" xfId="1" applyFont="1" applyBorder="1" applyAlignment="1">
      <alignment horizontal="center" vertical="center"/>
    </xf>
    <xf numFmtId="9" fontId="3" fillId="0" borderId="59" xfId="1" applyFont="1" applyBorder="1" applyAlignment="1">
      <alignment horizontal="center" vertical="center"/>
    </xf>
    <xf numFmtId="9" fontId="3" fillId="0" borderId="37" xfId="1" applyFont="1" applyBorder="1" applyAlignment="1">
      <alignment horizontal="center" vertical="center" wrapText="1"/>
    </xf>
    <xf numFmtId="9" fontId="3" fillId="0" borderId="37" xfId="1" applyFont="1" applyBorder="1" applyAlignment="1">
      <alignment horizontal="center" vertical="center"/>
    </xf>
    <xf numFmtId="9" fontId="3" fillId="2" borderId="38" xfId="1" applyFont="1" applyFill="1" applyBorder="1" applyAlignment="1">
      <alignment horizontal="center" vertical="center"/>
    </xf>
    <xf numFmtId="0" fontId="2" fillId="3" borderId="12" xfId="0" applyFont="1" applyFill="1" applyBorder="1" applyAlignment="1">
      <alignment horizontal="center" vertical="center"/>
    </xf>
    <xf numFmtId="164" fontId="3" fillId="3" borderId="41" xfId="0" applyNumberFormat="1" applyFont="1" applyFill="1" applyBorder="1" applyAlignment="1">
      <alignment horizontal="center" vertical="center"/>
    </xf>
    <xf numFmtId="10" fontId="15" fillId="0" borderId="29" xfId="0" applyNumberFormat="1" applyFont="1" applyBorder="1" applyAlignment="1">
      <alignment horizontal="center" vertical="center"/>
    </xf>
    <xf numFmtId="3" fontId="2" fillId="0" borderId="55" xfId="0" applyNumberFormat="1" applyFont="1" applyBorder="1" applyAlignment="1">
      <alignment horizontal="center" vertical="center"/>
    </xf>
    <xf numFmtId="3" fontId="3" fillId="0" borderId="4" xfId="1" applyNumberFormat="1" applyFont="1" applyBorder="1" applyAlignment="1">
      <alignment horizontal="center" vertical="center"/>
    </xf>
    <xf numFmtId="3" fontId="3" fillId="0" borderId="2" xfId="1" applyNumberFormat="1" applyFont="1" applyBorder="1" applyAlignment="1">
      <alignment horizontal="center" vertical="center"/>
    </xf>
    <xf numFmtId="3" fontId="3" fillId="0" borderId="39" xfId="1" applyNumberFormat="1" applyFont="1" applyBorder="1" applyAlignment="1">
      <alignment horizontal="center" vertical="center"/>
    </xf>
    <xf numFmtId="3" fontId="3" fillId="3" borderId="8" xfId="0" applyNumberFormat="1" applyFont="1" applyFill="1" applyBorder="1" applyAlignment="1">
      <alignment horizontal="center" vertical="center"/>
    </xf>
    <xf numFmtId="3" fontId="3" fillId="3" borderId="10" xfId="0" applyNumberFormat="1" applyFont="1" applyFill="1" applyBorder="1" applyAlignment="1">
      <alignment horizontal="center" vertical="center"/>
    </xf>
    <xf numFmtId="3" fontId="3" fillId="5" borderId="4" xfId="1" applyNumberFormat="1" applyFont="1" applyFill="1" applyBorder="1" applyAlignment="1">
      <alignment horizontal="center" vertical="center"/>
    </xf>
    <xf numFmtId="3" fontId="3" fillId="5" borderId="2" xfId="1" applyNumberFormat="1" applyFont="1" applyFill="1" applyBorder="1" applyAlignment="1">
      <alignment horizontal="center" vertical="center"/>
    </xf>
    <xf numFmtId="3" fontId="3" fillId="5" borderId="39" xfId="1" applyNumberFormat="1" applyFont="1" applyFill="1" applyBorder="1" applyAlignment="1">
      <alignment horizontal="center" vertical="center"/>
    </xf>
    <xf numFmtId="0" fontId="3" fillId="5" borderId="37" xfId="0" applyFont="1" applyFill="1" applyBorder="1" applyAlignment="1">
      <alignment vertical="center"/>
    </xf>
    <xf numFmtId="3" fontId="3" fillId="0" borderId="60" xfId="0" applyNumberFormat="1" applyFont="1" applyBorder="1" applyAlignment="1">
      <alignment vertical="center"/>
    </xf>
    <xf numFmtId="0" fontId="14" fillId="8" borderId="61" xfId="0" applyFont="1" applyFill="1" applyBorder="1" applyAlignment="1">
      <alignment horizontal="center" vertical="center"/>
    </xf>
    <xf numFmtId="10" fontId="15" fillId="0" borderId="62" xfId="0" applyNumberFormat="1" applyFont="1" applyBorder="1" applyAlignment="1">
      <alignment horizontal="center" vertical="center"/>
    </xf>
    <xf numFmtId="0" fontId="14" fillId="11" borderId="63" xfId="0" applyFont="1" applyFill="1" applyBorder="1" applyAlignment="1">
      <alignment vertical="center"/>
    </xf>
    <xf numFmtId="3" fontId="3" fillId="2" borderId="1" xfId="0" applyNumberFormat="1" applyFont="1" applyFill="1" applyBorder="1" applyAlignment="1">
      <alignment vertical="center"/>
    </xf>
    <xf numFmtId="0" fontId="28" fillId="0" borderId="0" xfId="0" applyFont="1" applyAlignment="1">
      <alignment horizontal="justify" vertical="center"/>
    </xf>
    <xf numFmtId="0" fontId="29" fillId="12" borderId="18" xfId="0" applyFont="1" applyFill="1" applyBorder="1" applyAlignment="1">
      <alignment horizontal="center" vertical="center"/>
    </xf>
    <xf numFmtId="0" fontId="29" fillId="12" borderId="7" xfId="0" applyFont="1" applyFill="1" applyBorder="1" applyAlignment="1">
      <alignment horizontal="center" vertical="center"/>
    </xf>
    <xf numFmtId="0" fontId="29" fillId="12" borderId="7" xfId="0" applyFont="1" applyFill="1" applyBorder="1" applyAlignment="1">
      <alignment horizontal="center" vertical="center" wrapText="1"/>
    </xf>
    <xf numFmtId="0" fontId="29" fillId="12" borderId="8" xfId="0" applyFont="1" applyFill="1" applyBorder="1" applyAlignment="1">
      <alignment horizontal="center" vertical="center" wrapText="1"/>
    </xf>
    <xf numFmtId="0" fontId="30" fillId="0" borderId="17" xfId="0" applyFont="1" applyBorder="1" applyAlignment="1">
      <alignment horizontal="center" vertical="center"/>
    </xf>
    <xf numFmtId="0" fontId="30" fillId="0" borderId="4" xfId="0" applyFont="1" applyBorder="1" applyAlignment="1">
      <alignment horizontal="center" vertical="center"/>
    </xf>
    <xf numFmtId="0" fontId="30" fillId="0" borderId="4" xfId="0" applyFont="1" applyBorder="1" applyAlignment="1">
      <alignment horizontal="center" vertical="center" wrapText="1"/>
    </xf>
    <xf numFmtId="0" fontId="30" fillId="0" borderId="5" xfId="0" applyFont="1" applyBorder="1" applyAlignment="1">
      <alignment horizontal="center" vertical="center"/>
    </xf>
    <xf numFmtId="3" fontId="30" fillId="0" borderId="9" xfId="0" applyNumberFormat="1" applyFont="1" applyBorder="1" applyAlignment="1">
      <alignment horizontal="center" vertical="center"/>
    </xf>
    <xf numFmtId="3" fontId="30" fillId="0" borderId="2" xfId="0" applyNumberFormat="1" applyFont="1" applyBorder="1" applyAlignment="1">
      <alignment horizontal="center" vertical="center"/>
    </xf>
    <xf numFmtId="3" fontId="30" fillId="0" borderId="6" xfId="0" applyNumberFormat="1" applyFont="1" applyBorder="1" applyAlignment="1">
      <alignment horizontal="center" vertical="center"/>
    </xf>
    <xf numFmtId="3" fontId="30" fillId="13" borderId="64" xfId="0" applyNumberFormat="1" applyFont="1" applyFill="1" applyBorder="1" applyAlignment="1">
      <alignment horizontal="center" vertical="center"/>
    </xf>
    <xf numFmtId="3" fontId="30" fillId="13" borderId="4" xfId="0" applyNumberFormat="1" applyFont="1" applyFill="1" applyBorder="1" applyAlignment="1">
      <alignment horizontal="center" vertical="center"/>
    </xf>
    <xf numFmtId="3" fontId="30" fillId="13" borderId="5" xfId="0" applyNumberFormat="1" applyFont="1" applyFill="1" applyBorder="1" applyAlignment="1">
      <alignment horizontal="center" vertical="center"/>
    </xf>
    <xf numFmtId="3" fontId="30" fillId="13" borderId="33" xfId="0" applyNumberFormat="1" applyFont="1" applyFill="1" applyBorder="1" applyAlignment="1">
      <alignment horizontal="center" vertical="center"/>
    </xf>
    <xf numFmtId="0" fontId="3" fillId="0" borderId="2" xfId="0" applyFont="1" applyBorder="1"/>
    <xf numFmtId="0" fontId="3" fillId="0" borderId="1" xfId="0" applyFont="1" applyBorder="1" applyAlignment="1">
      <alignment horizontal="center"/>
    </xf>
    <xf numFmtId="0" fontId="2" fillId="4" borderId="1" xfId="0" applyFont="1" applyFill="1" applyBorder="1" applyAlignment="1">
      <alignment vertical="center" wrapText="1"/>
    </xf>
    <xf numFmtId="3" fontId="3" fillId="0" borderId="1" xfId="0" applyNumberFormat="1" applyFont="1" applyBorder="1"/>
    <xf numFmtId="3" fontId="3" fillId="5" borderId="1" xfId="0" applyNumberFormat="1" applyFont="1" applyFill="1" applyBorder="1" applyAlignment="1">
      <alignment vertical="center"/>
    </xf>
    <xf numFmtId="0" fontId="9" fillId="5" borderId="11" xfId="0" applyFont="1" applyFill="1" applyBorder="1" applyAlignment="1">
      <alignment horizontal="center" wrapText="1"/>
    </xf>
    <xf numFmtId="0" fontId="9" fillId="5" borderId="12" xfId="0" applyFont="1" applyFill="1" applyBorder="1" applyAlignment="1">
      <alignment horizontal="center" wrapText="1"/>
    </xf>
    <xf numFmtId="0" fontId="9" fillId="5" borderId="13" xfId="0" applyFont="1" applyFill="1" applyBorder="1" applyAlignment="1">
      <alignment horizontal="center" wrapText="1"/>
    </xf>
    <xf numFmtId="0" fontId="9" fillId="5" borderId="14" xfId="0" applyFont="1" applyFill="1" applyBorder="1" applyAlignment="1">
      <alignment horizontal="center" wrapText="1"/>
    </xf>
    <xf numFmtId="0" fontId="9" fillId="5" borderId="0" xfId="0" applyFont="1" applyFill="1" applyAlignment="1">
      <alignment horizontal="center" wrapText="1"/>
    </xf>
    <xf numFmtId="0" fontId="9" fillId="5" borderId="34" xfId="0" applyFont="1" applyFill="1" applyBorder="1" applyAlignment="1">
      <alignment horizontal="center" wrapText="1"/>
    </xf>
    <xf numFmtId="0" fontId="9" fillId="5" borderId="15" xfId="0" applyFont="1" applyFill="1" applyBorder="1" applyAlignment="1">
      <alignment horizontal="center" wrapText="1"/>
    </xf>
    <xf numFmtId="0" fontId="9" fillId="5" borderId="41" xfId="0" applyFont="1" applyFill="1" applyBorder="1" applyAlignment="1">
      <alignment horizontal="center" wrapText="1"/>
    </xf>
    <xf numFmtId="0" fontId="9" fillId="5" borderId="16" xfId="0" applyFont="1" applyFill="1" applyBorder="1" applyAlignment="1">
      <alignment horizontal="center" wrapText="1"/>
    </xf>
    <xf numFmtId="0" fontId="9" fillId="0" borderId="0" xfId="0" applyFont="1" applyAlignment="1">
      <alignment horizont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34"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5" borderId="41" xfId="0" applyFont="1" applyFill="1" applyBorder="1" applyAlignment="1">
      <alignment horizontal="center" vertical="center" wrapText="1"/>
    </xf>
    <xf numFmtId="0" fontId="2" fillId="5" borderId="16" xfId="0" applyFont="1" applyFill="1" applyBorder="1" applyAlignment="1">
      <alignment horizontal="center" vertical="center" wrapText="1"/>
    </xf>
    <xf numFmtId="3" fontId="3" fillId="6" borderId="1" xfId="0" applyNumberFormat="1" applyFont="1" applyFill="1" applyBorder="1" applyAlignment="1">
      <alignment horizontal="center" vertical="center"/>
    </xf>
    <xf numFmtId="3" fontId="3" fillId="6" borderId="3" xfId="0" applyNumberFormat="1" applyFont="1" applyFill="1" applyBorder="1" applyAlignment="1">
      <alignment horizontal="center" vertical="center"/>
    </xf>
    <xf numFmtId="3" fontId="3" fillId="6" borderId="2" xfId="0" applyNumberFormat="1" applyFont="1" applyFill="1" applyBorder="1" applyAlignment="1">
      <alignment horizontal="center" vertical="center"/>
    </xf>
    <xf numFmtId="3" fontId="3" fillId="6" borderId="9" xfId="0" applyNumberFormat="1" applyFont="1" applyFill="1" applyBorder="1" applyAlignment="1">
      <alignment horizontal="center" vertical="center"/>
    </xf>
    <xf numFmtId="0" fontId="15" fillId="0" borderId="0" xfId="0" applyFont="1" applyAlignment="1">
      <alignment horizontal="left" vertical="center"/>
    </xf>
    <xf numFmtId="0" fontId="15" fillId="0" borderId="0" xfId="0" applyFont="1" applyAlignment="1">
      <alignment horizontal="left" vertical="center" wrapText="1"/>
    </xf>
    <xf numFmtId="3" fontId="2" fillId="3" borderId="18" xfId="0" applyNumberFormat="1" applyFont="1" applyFill="1" applyBorder="1" applyAlignment="1">
      <alignment horizontal="left" vertical="center"/>
    </xf>
    <xf numFmtId="3" fontId="2" fillId="3" borderId="8" xfId="0" applyNumberFormat="1" applyFont="1" applyFill="1" applyBorder="1" applyAlignment="1">
      <alignment horizontal="left" vertical="center"/>
    </xf>
    <xf numFmtId="3" fontId="2" fillId="3" borderId="10" xfId="0" applyNumberFormat="1" applyFont="1" applyFill="1" applyBorder="1" applyAlignment="1">
      <alignment horizontal="left" vertical="center"/>
    </xf>
    <xf numFmtId="3" fontId="2" fillId="6" borderId="18" xfId="0" applyNumberFormat="1" applyFont="1" applyFill="1" applyBorder="1" applyAlignment="1">
      <alignment horizontal="left" vertical="center"/>
    </xf>
    <xf numFmtId="3" fontId="2" fillId="6" borderId="8" xfId="0" applyNumberFormat="1" applyFont="1" applyFill="1" applyBorder="1" applyAlignment="1">
      <alignment horizontal="left" vertical="center"/>
    </xf>
    <xf numFmtId="3" fontId="2" fillId="6" borderId="10" xfId="0" applyNumberFormat="1" applyFont="1" applyFill="1" applyBorder="1" applyAlignment="1">
      <alignment horizontal="left" vertical="center"/>
    </xf>
    <xf numFmtId="0" fontId="29" fillId="12" borderId="19" xfId="0" applyFont="1" applyFill="1" applyBorder="1" applyAlignment="1">
      <alignment horizontal="center" vertical="center" wrapText="1"/>
    </xf>
    <xf numFmtId="0" fontId="29" fillId="12" borderId="6" xfId="0" applyFont="1" applyFill="1" applyBorder="1" applyAlignment="1">
      <alignment horizontal="center" vertical="center" wrapText="1"/>
    </xf>
    <xf numFmtId="0" fontId="29" fillId="12" borderId="18" xfId="0" applyFont="1" applyFill="1" applyBorder="1" applyAlignment="1">
      <alignment horizontal="center" vertical="center"/>
    </xf>
    <xf numFmtId="0" fontId="29" fillId="12" borderId="8" xfId="0" applyFont="1" applyFill="1" applyBorder="1" applyAlignment="1">
      <alignment horizontal="center" vertical="center"/>
    </xf>
    <xf numFmtId="0" fontId="29" fillId="12" borderId="10" xfId="0" applyFont="1" applyFill="1" applyBorder="1" applyAlignment="1">
      <alignment horizontal="center" vertical="center"/>
    </xf>
    <xf numFmtId="0" fontId="29" fillId="12" borderId="19" xfId="0" applyFont="1" applyFill="1" applyBorder="1" applyAlignment="1">
      <alignment horizontal="center" vertical="center"/>
    </xf>
    <xf numFmtId="0" fontId="29" fillId="12" borderId="20" xfId="0" applyFont="1" applyFill="1" applyBorder="1" applyAlignment="1">
      <alignment horizontal="center" vertical="center"/>
    </xf>
    <xf numFmtId="0" fontId="2" fillId="3" borderId="19"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20"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0" xfId="0" applyFont="1" applyFill="1" applyBorder="1" applyAlignment="1">
      <alignment vertical="center"/>
    </xf>
    <xf numFmtId="0" fontId="2" fillId="3" borderId="19" xfId="0" applyFont="1" applyFill="1" applyBorder="1" applyAlignment="1">
      <alignment horizontal="center" vertical="center"/>
    </xf>
    <xf numFmtId="0" fontId="2" fillId="9" borderId="18" xfId="0" applyFont="1" applyFill="1" applyBorder="1" applyAlignment="1">
      <alignment horizontal="center" vertical="center"/>
    </xf>
    <xf numFmtId="0" fontId="2" fillId="9" borderId="8" xfId="0" applyFont="1" applyFill="1" applyBorder="1" applyAlignment="1">
      <alignment horizontal="center" vertical="center"/>
    </xf>
    <xf numFmtId="0" fontId="2" fillId="9" borderId="10" xfId="0" applyFont="1" applyFill="1" applyBorder="1" applyAlignment="1">
      <alignment horizontal="center" vertical="center"/>
    </xf>
    <xf numFmtId="0" fontId="20" fillId="0" borderId="0" xfId="0" applyFont="1" applyAlignment="1">
      <alignment horizontal="center" vertical="center"/>
    </xf>
    <xf numFmtId="0" fontId="25" fillId="5" borderId="18"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10" xfId="0" applyFont="1" applyFill="1" applyBorder="1" applyAlignment="1">
      <alignment horizontal="center" vertical="center" wrapText="1"/>
    </xf>
  </cellXfs>
  <cellStyles count="6">
    <cellStyle name="Millares 2" xfId="2" xr:uid="{00000000-0005-0000-0000-000000000000}"/>
    <cellStyle name="Moneda 2" xfId="3" xr:uid="{00000000-0005-0000-0000-000002000000}"/>
    <cellStyle name="Normal" xfId="0" builtinId="0"/>
    <cellStyle name="Normal 2" xfId="4" xr:uid="{00000000-0005-0000-0000-000004000000}"/>
    <cellStyle name="Porcentaje" xfId="1" builtinId="5"/>
    <cellStyle name="Porcentaje 2" xfId="5" xr:uid="{00000000-0005-0000-0000-000005000000}"/>
  </cellStyles>
  <dxfs count="54">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strike val="0"/>
        <color rgb="FFFF0000"/>
      </font>
    </dxf>
    <dxf>
      <font>
        <strike val="0"/>
        <color rgb="FFFF0000"/>
      </font>
    </dxf>
    <dxf>
      <font>
        <strike val="0"/>
        <color rgb="FFFF0000"/>
      </font>
    </dxf>
    <dxf>
      <font>
        <strike val="0"/>
        <color rgb="FFFF0000"/>
      </font>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strike val="0"/>
        <color rgb="FFFF0000"/>
      </font>
    </dxf>
    <dxf>
      <font>
        <strike val="0"/>
        <color rgb="FFFF0000"/>
      </font>
    </dxf>
    <dxf>
      <font>
        <strike val="0"/>
        <color rgb="FFFF0000"/>
      </font>
    </dxf>
  </dxfs>
  <tableStyles count="0" defaultTableStyle="TableStyleMedium2" defaultPivotStyle="PivotStyleLight16"/>
  <colors>
    <mruColors>
      <color rgb="FF160A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38099</xdr:colOff>
      <xdr:row>14</xdr:row>
      <xdr:rowOff>9523</xdr:rowOff>
    </xdr:from>
    <xdr:to>
      <xdr:col>9</xdr:col>
      <xdr:colOff>733424</xdr:colOff>
      <xdr:row>50</xdr:row>
      <xdr:rowOff>142875</xdr:rowOff>
    </xdr:to>
    <xdr:sp macro="" textlink="">
      <xdr:nvSpPr>
        <xdr:cNvPr id="2" name="CuadroTexto 1">
          <a:extLst>
            <a:ext uri="{FF2B5EF4-FFF2-40B4-BE49-F238E27FC236}">
              <a16:creationId xmlns:a16="http://schemas.microsoft.com/office/drawing/2014/main" id="{A33C9108-D9CD-44DA-8DE7-E4BAB9B3E4F9}"/>
            </a:ext>
          </a:extLst>
        </xdr:cNvPr>
        <xdr:cNvSpPr txBox="1"/>
      </xdr:nvSpPr>
      <xdr:spPr>
        <a:xfrm>
          <a:off x="38099" y="2914648"/>
          <a:ext cx="10982325" cy="5962652"/>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b="1">
              <a:solidFill>
                <a:srgbClr val="FF0000"/>
              </a:solidFill>
            </a:rPr>
            <a:t>INDICACIONES IMPORTANTES</a:t>
          </a:r>
        </a:p>
        <a:p>
          <a:endParaRPr lang="es-CL" sz="1100"/>
        </a:p>
        <a:p>
          <a:pPr marL="0" marR="0" lvl="0" indent="0" defTabSz="914400" eaLnBrk="1" fontAlgn="auto" latinLnBrk="0" hangingPunct="1">
            <a:lnSpc>
              <a:spcPct val="100000"/>
            </a:lnSpc>
            <a:spcBef>
              <a:spcPts val="0"/>
            </a:spcBef>
            <a:spcAft>
              <a:spcPts val="0"/>
            </a:spcAft>
            <a:buClrTx/>
            <a:buSzTx/>
            <a:buFontTx/>
            <a:buNone/>
            <a:tabLst/>
            <a:defRPr/>
          </a:pPr>
          <a:r>
            <a:rPr lang="es-CL" sz="1100"/>
            <a:t>1. </a:t>
          </a:r>
          <a:r>
            <a:rPr lang="es-CL" sz="1100">
              <a:solidFill>
                <a:schemeClr val="dk1"/>
              </a:solidFill>
              <a:effectLst/>
              <a:latin typeface="+mn-lt"/>
              <a:ea typeface="+mn-ea"/>
              <a:cs typeface="+mn-cs"/>
            </a:rPr>
            <a:t>Esta planilla debe ser completada en pesos $.Ponga atención al ingresar la información desde la plataforma de postulación</a:t>
          </a:r>
          <a:r>
            <a:rPr lang="es-CL" sz="1100" baseline="0">
              <a:solidFill>
                <a:schemeClr val="dk1"/>
              </a:solidFill>
              <a:effectLst/>
              <a:latin typeface="+mn-lt"/>
              <a:ea typeface="+mn-ea"/>
              <a:cs typeface="+mn-cs"/>
            </a:rPr>
            <a:t> y la información de las cartas de compromisos, pues en ellas los montos se expresan en miles de pesos (M$).</a:t>
          </a:r>
          <a:endParaRPr lang="es-CL">
            <a:effectLst/>
          </a:endParaRPr>
        </a:p>
        <a:p>
          <a:endParaRPr lang="es-CL" sz="1100"/>
        </a:p>
        <a:p>
          <a:pPr marL="0" marR="0" lvl="0" indent="0" defTabSz="914400" eaLnBrk="1" fontAlgn="auto" latinLnBrk="0" hangingPunct="1">
            <a:lnSpc>
              <a:spcPct val="100000"/>
            </a:lnSpc>
            <a:spcBef>
              <a:spcPts val="0"/>
            </a:spcBef>
            <a:spcAft>
              <a:spcPts val="0"/>
            </a:spcAft>
            <a:buClrTx/>
            <a:buSzTx/>
            <a:buFontTx/>
            <a:buNone/>
            <a:tabLst/>
            <a:defRPr/>
          </a:pPr>
          <a:r>
            <a:rPr lang="es-CL" sz="1100"/>
            <a:t>2. El subsidio máximo a solicitar a la ANID dependerá de lo estipulado en</a:t>
          </a:r>
          <a:r>
            <a:rPr lang="es-CL" sz="1100" baseline="0"/>
            <a:t> la Guía Técnica del Desafío al cual postula</a:t>
          </a:r>
          <a:r>
            <a:rPr lang="es-CL" sz="1100"/>
            <a:t>. El financiamiento de ANID estará condicionado a un cofinanciamiento mínimo</a:t>
          </a:r>
          <a:r>
            <a:rPr lang="es-ES" sz="1100">
              <a:solidFill>
                <a:schemeClr val="dk1"/>
              </a:solidFill>
              <a:effectLst/>
              <a:latin typeface="+mn-lt"/>
              <a:ea typeface="+mn-ea"/>
              <a:cs typeface="+mn-cs"/>
            </a:rPr>
            <a:t> de 20% del costo total del proyecto por cada una etapa del desafío, como aporte “nuevo o incremental"</a:t>
          </a:r>
          <a:r>
            <a:rPr lang="es-CL" sz="1100">
              <a:solidFill>
                <a:schemeClr val="dk1"/>
              </a:solidFill>
              <a:effectLst/>
              <a:latin typeface="+mn-lt"/>
              <a:ea typeface="+mn-ea"/>
              <a:cs typeface="+mn-cs"/>
            </a:rPr>
            <a:t>.</a:t>
          </a:r>
          <a:r>
            <a:rPr lang="es-CL" sz="1100" baseline="0">
              <a:solidFill>
                <a:schemeClr val="dk1"/>
              </a:solidFill>
              <a:effectLst/>
              <a:latin typeface="+mn-lt"/>
              <a:ea typeface="+mn-ea"/>
              <a:cs typeface="+mn-cs"/>
            </a:rPr>
            <a:t> </a:t>
          </a:r>
          <a:r>
            <a:rPr lang="es-ES" sz="1100">
              <a:solidFill>
                <a:schemeClr val="dk1"/>
              </a:solidFill>
              <a:effectLst/>
              <a:latin typeface="+mn-lt"/>
              <a:ea typeface="+mn-ea"/>
              <a:cs typeface="+mn-cs"/>
            </a:rPr>
            <a:t>Este aporte podrá ser realizado de manera conjunta por la beneficiaria y la(s) asociada(s). </a:t>
          </a:r>
        </a:p>
        <a:p>
          <a:pPr marL="0" marR="0" lvl="0" indent="0" defTabSz="914400" eaLnBrk="1" fontAlgn="auto" latinLnBrk="0" hangingPunct="1">
            <a:lnSpc>
              <a:spcPct val="100000"/>
            </a:lnSpc>
            <a:spcBef>
              <a:spcPts val="0"/>
            </a:spcBef>
            <a:spcAft>
              <a:spcPts val="0"/>
            </a:spcAft>
            <a:buClrTx/>
            <a:buSzTx/>
            <a:buFontTx/>
            <a:buNone/>
            <a:tabLst/>
            <a:defRPr/>
          </a:pPr>
          <a:endParaRPr lang="es-E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3. El</a:t>
          </a:r>
          <a:r>
            <a:rPr lang="es-ES" sz="1100" baseline="0">
              <a:solidFill>
                <a:schemeClr val="dk1"/>
              </a:solidFill>
              <a:effectLst/>
              <a:latin typeface="+mn-lt"/>
              <a:ea typeface="+mn-ea"/>
              <a:cs typeface="+mn-cs"/>
            </a:rPr>
            <a:t> item GASTOS EN PERSONAL no podrá superar el 60% del subsidio financiado por ANID, para cada una de las etapas que contempla el desafío que se postula.</a:t>
          </a:r>
        </a:p>
        <a:p>
          <a:pPr marL="0" marR="0" lvl="0" indent="0" defTabSz="914400" eaLnBrk="1" fontAlgn="auto" latinLnBrk="0" hangingPunct="1">
            <a:lnSpc>
              <a:spcPct val="100000"/>
            </a:lnSpc>
            <a:spcBef>
              <a:spcPts val="0"/>
            </a:spcBef>
            <a:spcAft>
              <a:spcPts val="0"/>
            </a:spcAft>
            <a:buClrTx/>
            <a:buSzTx/>
            <a:buFontTx/>
            <a:buNone/>
            <a:tabLst/>
            <a:defRPr/>
          </a:pPr>
          <a:endParaRPr lang="es-CL" sz="1100"/>
        </a:p>
        <a:p>
          <a:r>
            <a:rPr lang="es-CL" sz="1100"/>
            <a:t>4. </a:t>
          </a:r>
          <a:r>
            <a:rPr lang="es-CL" sz="1100">
              <a:solidFill>
                <a:schemeClr val="dk1"/>
              </a:solidFill>
              <a:effectLst/>
              <a:latin typeface="+mn-lt"/>
              <a:ea typeface="+mn-ea"/>
              <a:cs typeface="+mn-cs"/>
            </a:rPr>
            <a:t>PERSONAL PREEXISTENTE CON PAGO REMUNERACIÓN. Indique el monto de reumeración que se pagará con cargo al subsidio para personal preexistente por mes.</a:t>
          </a:r>
          <a:r>
            <a:rPr lang="es-CL" sz="1100" baseline="0">
              <a:solidFill>
                <a:schemeClr val="dk1"/>
              </a:solidFill>
              <a:effectLst/>
              <a:latin typeface="+mn-lt"/>
              <a:ea typeface="+mn-ea"/>
              <a:cs typeface="+mn-cs"/>
            </a:rPr>
            <a:t> El monto máximo de financiamiento ANID que se podrá pagar por cada participante será de hasta $2.500.000 brutos mensual. Este monto máximo aplicará para aquellos que tengan una dedicación por jornada completa de 180hrs/mensuales destinadas al proyecto, o el máximo si está sujeto a la Ley 21.561. En el caso de personal cuya dedicación sea entre 90 y 179hrs/mes, podrán estimar un pago proporcional en función de la dedicación efectiva comprometida al proyecto.</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5.</a:t>
          </a:r>
          <a:r>
            <a:rPr lang="es-CL" sz="1100" b="0" i="0" u="none" strike="noStrike" baseline="0">
              <a:solidFill>
                <a:schemeClr val="dk1"/>
              </a:solidFill>
              <a:effectLst/>
              <a:latin typeface="+mn-lt"/>
              <a:ea typeface="+mn-ea"/>
              <a:cs typeface="+mn-cs"/>
            </a:rPr>
            <a:t> </a:t>
          </a:r>
          <a:r>
            <a:rPr lang="es-CL" sz="1100" b="0" i="0" u="none" strike="noStrike">
              <a:solidFill>
                <a:schemeClr val="dk1"/>
              </a:solidFill>
              <a:effectLst/>
              <a:latin typeface="+mn-lt"/>
              <a:ea typeface="+mn-ea"/>
              <a:cs typeface="+mn-cs"/>
            </a:rPr>
            <a:t>Se sugiere incluir en honorarios a un profesional con capacidades en transferencia y negocios tecnológicos (con recursos de ANID o de otras fuentes).</a:t>
          </a:r>
          <a:r>
            <a:rPr lang="es-CL"/>
            <a:t> </a:t>
          </a:r>
          <a:r>
            <a:rPr lang="es-CL" sz="1100" b="0" i="0" u="none" strike="noStrike">
              <a:solidFill>
                <a:schemeClr val="dk1"/>
              </a:solidFill>
              <a:effectLst/>
              <a:latin typeface="+mn-lt"/>
              <a:ea typeface="+mn-ea"/>
              <a:cs typeface="+mn-cs"/>
            </a:rPr>
            <a:t>Se sugiere considerar en personal de apoyo la contratación de una persona para gestión financiera del proyecto.</a:t>
          </a:r>
          <a:r>
            <a:rPr lang="es-CL"/>
            <a:t> </a:t>
          </a:r>
          <a:r>
            <a:rPr lang="es-CL" sz="1100" b="0" i="0" u="none" strike="noStrike">
              <a:solidFill>
                <a:schemeClr val="dk1"/>
              </a:solidFill>
              <a:effectLst/>
              <a:latin typeface="+mn-lt"/>
              <a:ea typeface="+mn-ea"/>
              <a:cs typeface="+mn-cs"/>
            </a:rPr>
            <a:t> </a:t>
          </a:r>
          <a:r>
            <a:rPr lang="es-CL"/>
            <a:t> </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6. </a:t>
          </a:r>
          <a:r>
            <a:rPr lang="es-ES" sz="1100">
              <a:solidFill>
                <a:schemeClr val="dk1"/>
              </a:solidFill>
              <a:effectLst/>
              <a:latin typeface="+mn-lt"/>
              <a:ea typeface="+mn-ea"/>
              <a:cs typeface="+mn-cs"/>
            </a:rPr>
            <a:t>Los montos financiados por ANID no podrán ser considerados en la valorización de los aportes institucionales, reconociéndose únicamente la fracción financiada efectivamente por la institución beneficiaria. </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7. </a:t>
          </a:r>
          <a:r>
            <a:rPr lang="es-CL" sz="1100" b="0" i="0">
              <a:solidFill>
                <a:schemeClr val="dk1"/>
              </a:solidFill>
              <a:effectLst/>
              <a:latin typeface="+mn-lt"/>
              <a:ea typeface="+mn-ea"/>
              <a:cs typeface="+mn-cs"/>
            </a:rPr>
            <a:t>Se podrá reconocer un pago adicional al sueldo base en caso de personal preexistente y por un monto máximo mensual a pagar por persona de $500.000 bruto .</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8. Recuerde que un equipo es considerado como tal sólo en el caso que la entidad beneficiaria lo incluya en el inventario y asegure en la póliza de equipos.</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9. Sólo se financia acondicionamiento de infraestructura existente</a:t>
          </a:r>
          <a:r>
            <a:rPr lang="es-CL" sz="1100" b="0" i="0" u="none" strike="noStrike" baseline="0">
              <a:solidFill>
                <a:schemeClr val="dk1"/>
              </a:solidFill>
              <a:effectLst/>
              <a:latin typeface="+mn-lt"/>
              <a:ea typeface="+mn-ea"/>
              <a:cs typeface="+mn-cs"/>
            </a:rPr>
            <a:t> en territorio nacional.</a:t>
          </a:r>
          <a:endParaRPr lang="es-CL" sz="1100" b="0" i="0" u="none" strike="noStrike">
            <a:solidFill>
              <a:schemeClr val="dk1"/>
            </a:solidFill>
            <a:effectLst/>
            <a:latin typeface="+mn-lt"/>
            <a:ea typeface="+mn-ea"/>
            <a:cs typeface="+mn-cs"/>
          </a:endParaRP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10.</a:t>
          </a:r>
          <a:r>
            <a:rPr lang="es-CL" sz="1100" b="0" i="0" u="none" strike="noStrike" baseline="0">
              <a:solidFill>
                <a:schemeClr val="dk1"/>
              </a:solidFill>
              <a:effectLst/>
              <a:latin typeface="+mn-lt"/>
              <a:ea typeface="+mn-ea"/>
              <a:cs typeface="+mn-cs"/>
            </a:rPr>
            <a:t> </a:t>
          </a:r>
          <a:r>
            <a:rPr lang="es-CL" sz="1100" b="0" i="0" u="none" strike="noStrike">
              <a:solidFill>
                <a:schemeClr val="dk1"/>
              </a:solidFill>
              <a:effectLst/>
              <a:latin typeface="+mn-lt"/>
              <a:ea typeface="+mn-ea"/>
              <a:cs typeface="+mn-cs"/>
            </a:rPr>
            <a:t>Recuerde que al momento de realizar gastos, se debe cumplir con los requerimientos establecidos en el convenio de subsidio del proyecto y en el  Instructivo General de Rendición de Cuentas.</a:t>
          </a:r>
          <a:r>
            <a:rPr lang="es-CL"/>
            <a:t> </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11. No se podrán comprar fungibles a las entidades asociadas al proyecto.</a:t>
          </a:r>
        </a:p>
        <a:p>
          <a:endParaRPr lang="es-CL" sz="1100" b="0" i="0" u="none" strike="noStrike" baseline="0">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12.</a:t>
          </a:r>
          <a:r>
            <a:rPr lang="es-CL" sz="1100" b="0" i="0" u="none" strike="noStrike" baseline="0">
              <a:solidFill>
                <a:schemeClr val="dk1"/>
              </a:solidFill>
              <a:effectLst/>
              <a:latin typeface="+mn-lt"/>
              <a:ea typeface="+mn-ea"/>
              <a:cs typeface="+mn-cs"/>
            </a:rPr>
            <a:t> </a:t>
          </a:r>
          <a:r>
            <a:rPr lang="es-CL" sz="1100" b="0" i="0" u="none" strike="noStrike">
              <a:solidFill>
                <a:schemeClr val="dk1"/>
              </a:solidFill>
              <a:effectLst/>
              <a:latin typeface="+mn-lt"/>
              <a:ea typeface="+mn-ea"/>
              <a:cs typeface="+mn-cs"/>
            </a:rPr>
            <a:t>No se podrán subcontratar servicios de las entidades asociadas al proyecto.</a:t>
          </a:r>
          <a:r>
            <a:rPr lang="es-CL"/>
            <a:t> </a:t>
          </a:r>
        </a:p>
        <a:p>
          <a:endParaRPr lang="es-CL" sz="1100" b="0" i="0" u="none" strike="noStrike">
            <a:solidFill>
              <a:schemeClr val="dk1"/>
            </a:solidFill>
            <a:effectLst/>
            <a:latin typeface="+mn-lt"/>
            <a:ea typeface="+mn-ea"/>
            <a:cs typeface="+mn-cs"/>
          </a:endParaRPr>
        </a:p>
        <a:p>
          <a:endParaRPr lang="es-CL" sz="1100"/>
        </a:p>
      </xdr:txBody>
    </xdr:sp>
    <xdr:clientData/>
  </xdr:twoCellAnchor>
</xdr:wsDr>
</file>

<file path=xl/persons/person.xml><?xml version="1.0" encoding="utf-8"?>
<personList xmlns="http://schemas.microsoft.com/office/spreadsheetml/2018/threadedcomments" xmlns:x="http://schemas.openxmlformats.org/spreadsheetml/2006/main">
  <person displayName="Maximiliano Alexis Herrera Huerta" id="{806AFF68-1F1F-479B-8CD2-48659113E6DD}" userId="S::mherrerah@anid.cl::a43b9f55-0de2-4d54-ac1f-faaa1e0f6f59"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72" dT="2023-05-17T15:37:57.62" personId="{806AFF68-1F1F-479B-8CD2-48659113E6DD}" id="{601DE91D-4F3A-4BE2-88AF-4736FC10E06D}">
    <text>Se requiere especificar el tipo de gasto a realizar sin necesidad de entrar en detalles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8E670-50A9-4858-B654-2242A6C241EA}">
  <dimension ref="A1:J14"/>
  <sheetViews>
    <sheetView topLeftCell="A45" workbookViewId="0">
      <selection activeCell="D11" sqref="D11"/>
    </sheetView>
  </sheetViews>
  <sheetFormatPr baseColWidth="10" defaultColWidth="11.42578125" defaultRowHeight="12.75" x14ac:dyDescent="0.2"/>
  <cols>
    <col min="1" max="1" width="35.42578125" style="49" bestFit="1" customWidth="1"/>
    <col min="2" max="2" width="26" style="49" customWidth="1"/>
    <col min="3" max="3" width="24.28515625" style="49" customWidth="1"/>
    <col min="4" max="16384" width="11.42578125" style="49"/>
  </cols>
  <sheetData>
    <row r="1" spans="1:10" x14ac:dyDescent="0.2">
      <c r="A1" s="48" t="s">
        <v>134</v>
      </c>
      <c r="B1" s="48"/>
    </row>
    <row r="2" spans="1:10" ht="13.5" thickBot="1" x14ac:dyDescent="0.25"/>
    <row r="3" spans="1:10" x14ac:dyDescent="0.2">
      <c r="A3" s="50" t="s">
        <v>0</v>
      </c>
      <c r="B3" s="50" t="s">
        <v>1</v>
      </c>
      <c r="D3" s="161" t="s">
        <v>2</v>
      </c>
      <c r="E3" s="162"/>
      <c r="F3" s="162"/>
      <c r="G3" s="163"/>
    </row>
    <row r="4" spans="1:10" x14ac:dyDescent="0.2">
      <c r="A4" s="51" t="s">
        <v>3</v>
      </c>
      <c r="B4" s="51"/>
      <c r="D4" s="164"/>
      <c r="E4" s="165"/>
      <c r="F4" s="165"/>
      <c r="G4" s="166"/>
    </row>
    <row r="5" spans="1:10" ht="13.5" thickBot="1" x14ac:dyDescent="0.25">
      <c r="A5" s="51" t="s">
        <v>4</v>
      </c>
      <c r="B5" s="51"/>
      <c r="D5" s="167"/>
      <c r="E5" s="168"/>
      <c r="F5" s="168"/>
      <c r="G5" s="169"/>
    </row>
    <row r="6" spans="1:10" x14ac:dyDescent="0.2">
      <c r="A6" s="51" t="s">
        <v>5</v>
      </c>
      <c r="B6" s="51"/>
    </row>
    <row r="7" spans="1:10" ht="31.5" customHeight="1" x14ac:dyDescent="0.2">
      <c r="A7" s="6" t="s">
        <v>6</v>
      </c>
      <c r="B7" s="51"/>
      <c r="C7" s="160"/>
      <c r="D7" s="160"/>
      <c r="E7" s="160"/>
      <c r="F7" s="160"/>
      <c r="G7" s="160"/>
    </row>
    <row r="8" spans="1:10" ht="22.5" customHeight="1" x14ac:dyDescent="0.2">
      <c r="A8" s="6" t="s">
        <v>121</v>
      </c>
      <c r="B8" s="51"/>
    </row>
    <row r="9" spans="1:10" ht="22.5" customHeight="1" x14ac:dyDescent="0.2">
      <c r="A9" s="6"/>
      <c r="B9" s="147"/>
    </row>
    <row r="10" spans="1:10" ht="22.5" customHeight="1" thickBot="1" x14ac:dyDescent="0.25">
      <c r="A10" s="50" t="s">
        <v>8</v>
      </c>
      <c r="B10" s="148" t="s">
        <v>9</v>
      </c>
      <c r="C10" s="148" t="s">
        <v>10</v>
      </c>
    </row>
    <row r="11" spans="1:10" x14ac:dyDescent="0.2">
      <c r="A11" s="51" t="s">
        <v>122</v>
      </c>
      <c r="B11" s="149">
        <v>0</v>
      </c>
      <c r="C11" s="149">
        <v>0</v>
      </c>
      <c r="D11" s="146" t="str">
        <f>IF(B11=C11,"Validado","Error")</f>
        <v>Validado</v>
      </c>
      <c r="E11" s="151" t="s">
        <v>11</v>
      </c>
      <c r="F11" s="152"/>
      <c r="G11" s="152"/>
      <c r="H11" s="152"/>
      <c r="I11" s="152"/>
      <c r="J11" s="153"/>
    </row>
    <row r="12" spans="1:10" x14ac:dyDescent="0.2">
      <c r="A12" s="51" t="s">
        <v>12</v>
      </c>
      <c r="B12" s="149">
        <v>0</v>
      </c>
      <c r="C12" s="149">
        <v>0</v>
      </c>
      <c r="D12" s="146" t="str">
        <f t="shared" ref="D12:D13" si="0">IF(B12=C12,"Validado","Error")</f>
        <v>Validado</v>
      </c>
      <c r="E12" s="154"/>
      <c r="F12" s="155"/>
      <c r="G12" s="155"/>
      <c r="H12" s="155"/>
      <c r="I12" s="155"/>
      <c r="J12" s="156"/>
    </row>
    <row r="13" spans="1:10" ht="13.5" thickBot="1" x14ac:dyDescent="0.25">
      <c r="A13" s="51" t="s">
        <v>13</v>
      </c>
      <c r="B13" s="149">
        <v>0</v>
      </c>
      <c r="C13" s="149">
        <v>0</v>
      </c>
      <c r="D13" s="146" t="str">
        <f t="shared" si="0"/>
        <v>Validado</v>
      </c>
      <c r="E13" s="157"/>
      <c r="F13" s="158"/>
      <c r="G13" s="158"/>
      <c r="H13" s="158"/>
      <c r="I13" s="158"/>
      <c r="J13" s="159"/>
    </row>
    <row r="14" spans="1:10" x14ac:dyDescent="0.2">
      <c r="B14" s="52"/>
    </row>
  </sheetData>
  <mergeCells count="3">
    <mergeCell ref="E11:J13"/>
    <mergeCell ref="C7:G7"/>
    <mergeCell ref="D3:G5"/>
  </mergeCells>
  <conditionalFormatting sqref="D11:D13">
    <cfRule type="cellIs" dxfId="50" priority="1" operator="equal">
      <formula>"Error"</formula>
    </cfRule>
  </conditionalFormatting>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2:Q106"/>
  <sheetViews>
    <sheetView showGridLines="0" topLeftCell="A82" zoomScaleNormal="100" workbookViewId="0">
      <selection activeCell="B97" sqref="B97"/>
    </sheetView>
  </sheetViews>
  <sheetFormatPr baseColWidth="10" defaultColWidth="11.42578125" defaultRowHeight="12.75" x14ac:dyDescent="0.2"/>
  <cols>
    <col min="1" max="1" width="47.28515625" style="8" customWidth="1"/>
    <col min="2" max="2" width="15.5703125" style="8" customWidth="1"/>
    <col min="3" max="3" width="14.85546875" style="8" customWidth="1"/>
    <col min="4" max="4" width="12" style="8" customWidth="1"/>
    <col min="5" max="5" width="11.85546875" style="8" customWidth="1"/>
    <col min="6" max="6" width="12" style="8" customWidth="1"/>
    <col min="7" max="8" width="11.42578125" style="8" bestFit="1"/>
    <col min="9" max="9" width="13.28515625" style="8" customWidth="1"/>
    <col min="10" max="10" width="12.7109375" style="8" customWidth="1"/>
    <col min="11" max="13" width="12.5703125" style="8" customWidth="1"/>
    <col min="14" max="14" width="12.42578125" style="8" customWidth="1"/>
    <col min="15" max="15" width="13.85546875" style="8" customWidth="1"/>
    <col min="16" max="16" width="10.42578125" style="8" bestFit="1" customWidth="1"/>
    <col min="17" max="17" width="14.85546875" style="8" bestFit="1" customWidth="1"/>
    <col min="18" max="16384" width="11.42578125" style="8"/>
  </cols>
  <sheetData>
    <row r="2" spans="1:10" s="10" customFormat="1" ht="15.75" x14ac:dyDescent="0.2">
      <c r="A2" s="10" t="s">
        <v>135</v>
      </c>
    </row>
    <row r="3" spans="1:10" s="10" customFormat="1" ht="15.75" x14ac:dyDescent="0.2">
      <c r="A3" s="47" t="s">
        <v>127</v>
      </c>
    </row>
    <row r="4" spans="1:10" s="2" customFormat="1" x14ac:dyDescent="0.2">
      <c r="A4" s="104" t="s">
        <v>131</v>
      </c>
      <c r="C4" s="103">
        <v>0</v>
      </c>
      <c r="D4" s="3"/>
      <c r="E4" s="3"/>
      <c r="F4" s="3"/>
      <c r="G4" s="3"/>
      <c r="H4" s="3"/>
      <c r="I4" s="3"/>
    </row>
    <row r="5" spans="1:10" s="2" customFormat="1" x14ac:dyDescent="0.2">
      <c r="A5" s="2" t="s">
        <v>129</v>
      </c>
      <c r="C5" s="103">
        <v>0</v>
      </c>
      <c r="D5" s="3"/>
      <c r="E5" s="3"/>
      <c r="F5" s="3"/>
      <c r="G5" s="3"/>
      <c r="H5" s="3"/>
      <c r="I5" s="3"/>
    </row>
    <row r="6" spans="1:10" s="2" customFormat="1" x14ac:dyDescent="0.2">
      <c r="A6" s="2" t="s">
        <v>130</v>
      </c>
      <c r="C6" s="103">
        <v>0</v>
      </c>
      <c r="D6" s="4"/>
      <c r="E6" s="5"/>
      <c r="F6" s="5"/>
      <c r="G6" s="5"/>
      <c r="H6" s="5"/>
      <c r="I6" s="5"/>
    </row>
    <row r="7" spans="1:10" s="2" customFormat="1" x14ac:dyDescent="0.2">
      <c r="A7" s="2" t="s">
        <v>14</v>
      </c>
      <c r="C7" s="102">
        <v>0</v>
      </c>
      <c r="D7" s="4"/>
      <c r="E7" s="5"/>
      <c r="F7" s="5"/>
      <c r="G7" s="5"/>
      <c r="H7" s="5"/>
      <c r="I7" s="5"/>
    </row>
    <row r="8" spans="1:10" ht="13.5" thickBot="1" x14ac:dyDescent="0.25"/>
    <row r="9" spans="1:10" x14ac:dyDescent="0.2">
      <c r="A9" s="161" t="s">
        <v>2</v>
      </c>
      <c r="B9" s="162"/>
      <c r="C9" s="163"/>
    </row>
    <row r="10" spans="1:10" x14ac:dyDescent="0.2">
      <c r="A10" s="164"/>
      <c r="B10" s="165"/>
      <c r="C10" s="166"/>
    </row>
    <row r="11" spans="1:10" x14ac:dyDescent="0.2">
      <c r="A11" s="164"/>
      <c r="B11" s="165"/>
      <c r="C11" s="166"/>
    </row>
    <row r="12" spans="1:10" x14ac:dyDescent="0.2">
      <c r="A12" s="164"/>
      <c r="B12" s="165"/>
      <c r="C12" s="166"/>
    </row>
    <row r="13" spans="1:10" ht="13.5" thickBot="1" x14ac:dyDescent="0.25">
      <c r="A13" s="167"/>
      <c r="B13" s="168"/>
      <c r="C13" s="169"/>
    </row>
    <row r="14" spans="1:10" ht="13.5" thickBot="1" x14ac:dyDescent="0.25"/>
    <row r="15" spans="1:10" ht="13.5" thickBot="1" x14ac:dyDescent="0.25">
      <c r="A15" s="176" t="s">
        <v>15</v>
      </c>
      <c r="B15" s="177"/>
      <c r="C15" s="177"/>
      <c r="D15" s="177"/>
      <c r="E15" s="177"/>
      <c r="F15" s="178"/>
    </row>
    <row r="16" spans="1:10" x14ac:dyDescent="0.2">
      <c r="H16" s="171" t="s">
        <v>16</v>
      </c>
      <c r="I16" s="172"/>
      <c r="J16" s="172"/>
    </row>
    <row r="17" spans="1:15" s="54" customFormat="1" ht="51" x14ac:dyDescent="0.2">
      <c r="A17" s="53" t="s">
        <v>17</v>
      </c>
      <c r="B17" s="53" t="s">
        <v>18</v>
      </c>
      <c r="C17" s="53" t="s">
        <v>19</v>
      </c>
      <c r="D17" s="53" t="s">
        <v>20</v>
      </c>
      <c r="E17" s="53" t="s">
        <v>21</v>
      </c>
      <c r="F17" s="53" t="s">
        <v>22</v>
      </c>
      <c r="G17" s="57" t="s">
        <v>23</v>
      </c>
      <c r="H17" s="55" t="s">
        <v>24</v>
      </c>
      <c r="I17" s="55" t="s">
        <v>25</v>
      </c>
      <c r="J17" s="55" t="s">
        <v>26</v>
      </c>
      <c r="K17" s="53" t="s">
        <v>27</v>
      </c>
      <c r="L17" s="53" t="s">
        <v>28</v>
      </c>
    </row>
    <row r="18" spans="1:15" x14ac:dyDescent="0.2">
      <c r="A18" s="7"/>
      <c r="B18" s="7" t="s">
        <v>29</v>
      </c>
      <c r="C18" s="7" t="s">
        <v>29</v>
      </c>
      <c r="D18" s="7">
        <v>0</v>
      </c>
      <c r="E18" s="7">
        <v>0</v>
      </c>
      <c r="F18" s="7">
        <v>0</v>
      </c>
      <c r="G18" s="7">
        <f>E18*F18</f>
        <v>0</v>
      </c>
      <c r="H18" s="7">
        <v>0</v>
      </c>
      <c r="I18" s="7">
        <v>0</v>
      </c>
      <c r="J18" s="7">
        <v>0</v>
      </c>
      <c r="K18" s="7">
        <f>SUM(H18:J18)</f>
        <v>0</v>
      </c>
      <c r="L18" s="8" t="str">
        <f>IF(G18=K18,"Validado","Error")</f>
        <v>Validado</v>
      </c>
    </row>
    <row r="19" spans="1:15" x14ac:dyDescent="0.2">
      <c r="A19" s="7"/>
      <c r="B19" s="7" t="s">
        <v>29</v>
      </c>
      <c r="C19" s="7" t="s">
        <v>29</v>
      </c>
      <c r="D19" s="7">
        <v>0</v>
      </c>
      <c r="E19" s="7">
        <v>0</v>
      </c>
      <c r="F19" s="7">
        <v>0</v>
      </c>
      <c r="G19" s="7">
        <f t="shared" ref="G19:G21" si="0">E19*F19</f>
        <v>0</v>
      </c>
      <c r="H19" s="7">
        <v>0</v>
      </c>
      <c r="I19" s="7">
        <v>0</v>
      </c>
      <c r="J19" s="7">
        <v>0</v>
      </c>
      <c r="K19" s="7">
        <f>SUM(H19:J19)</f>
        <v>0</v>
      </c>
      <c r="L19" s="8" t="str">
        <f>IF(G19=K19,"Validado","Error")</f>
        <v>Validado</v>
      </c>
    </row>
    <row r="20" spans="1:15" x14ac:dyDescent="0.2">
      <c r="A20" s="7"/>
      <c r="B20" s="7" t="s">
        <v>29</v>
      </c>
      <c r="C20" s="7" t="s">
        <v>29</v>
      </c>
      <c r="D20" s="7">
        <v>0</v>
      </c>
      <c r="E20" s="7">
        <v>0</v>
      </c>
      <c r="F20" s="7">
        <v>0</v>
      </c>
      <c r="G20" s="7">
        <f t="shared" si="0"/>
        <v>0</v>
      </c>
      <c r="H20" s="7">
        <v>0</v>
      </c>
      <c r="I20" s="7">
        <v>0</v>
      </c>
      <c r="J20" s="7">
        <v>0</v>
      </c>
      <c r="K20" s="7">
        <f>SUM(H20:J20)</f>
        <v>0</v>
      </c>
      <c r="L20" s="8" t="str">
        <f>IF(G20=K20,"Validado","Error")</f>
        <v>Validado</v>
      </c>
    </row>
    <row r="21" spans="1:15" x14ac:dyDescent="0.2">
      <c r="A21" s="7" t="s">
        <v>29</v>
      </c>
      <c r="B21" s="7" t="s">
        <v>29</v>
      </c>
      <c r="C21" s="7" t="s">
        <v>29</v>
      </c>
      <c r="D21" s="7">
        <v>0</v>
      </c>
      <c r="E21" s="7">
        <v>0</v>
      </c>
      <c r="F21" s="7">
        <v>0</v>
      </c>
      <c r="G21" s="7">
        <f t="shared" si="0"/>
        <v>0</v>
      </c>
      <c r="H21" s="7">
        <v>0</v>
      </c>
      <c r="I21" s="7">
        <v>0</v>
      </c>
      <c r="J21" s="7">
        <v>0</v>
      </c>
      <c r="K21" s="7">
        <f>SUM(H21:J21)</f>
        <v>0</v>
      </c>
      <c r="L21" s="8" t="str">
        <f>IF(G21=K21,"Validado","Error")</f>
        <v>Validado</v>
      </c>
    </row>
    <row r="22" spans="1:15" x14ac:dyDescent="0.2">
      <c r="G22" s="7">
        <f>SUM(G18:G21)</f>
        <v>0</v>
      </c>
      <c r="H22" s="7">
        <f t="shared" ref="H22:J22" si="1">SUM(H18:H21)</f>
        <v>0</v>
      </c>
      <c r="I22" s="7">
        <f t="shared" si="1"/>
        <v>0</v>
      </c>
      <c r="J22" s="7">
        <f t="shared" si="1"/>
        <v>0</v>
      </c>
      <c r="K22" s="7">
        <f>SUM(K18:K21)</f>
        <v>0</v>
      </c>
      <c r="L22" s="8" t="str">
        <f>IF(G22=K22,"Validado","Error")</f>
        <v>Validado</v>
      </c>
    </row>
    <row r="23" spans="1:15" ht="13.5" thickBot="1" x14ac:dyDescent="0.25"/>
    <row r="24" spans="1:15" ht="13.5" thickBot="1" x14ac:dyDescent="0.25">
      <c r="A24" s="176" t="s">
        <v>30</v>
      </c>
      <c r="B24" s="177"/>
      <c r="C24" s="177"/>
      <c r="D24" s="177"/>
      <c r="E24" s="177"/>
      <c r="F24" s="178"/>
    </row>
    <row r="25" spans="1:15" x14ac:dyDescent="0.2">
      <c r="J25" s="171" t="s">
        <v>16</v>
      </c>
      <c r="K25" s="172"/>
      <c r="L25" s="172"/>
    </row>
    <row r="26" spans="1:15" s="54" customFormat="1" ht="63.75" x14ac:dyDescent="0.2">
      <c r="A26" s="53" t="s">
        <v>17</v>
      </c>
      <c r="B26" s="53" t="s">
        <v>18</v>
      </c>
      <c r="C26" s="53" t="s">
        <v>19</v>
      </c>
      <c r="D26" s="53" t="s">
        <v>31</v>
      </c>
      <c r="E26" s="53" t="s">
        <v>32</v>
      </c>
      <c r="F26" s="53" t="s">
        <v>33</v>
      </c>
      <c r="G26" s="53" t="s">
        <v>34</v>
      </c>
      <c r="H26" s="53" t="s">
        <v>22</v>
      </c>
      <c r="I26" s="57" t="s">
        <v>23</v>
      </c>
      <c r="J26" s="55" t="s">
        <v>24</v>
      </c>
      <c r="K26" s="55" t="s">
        <v>25</v>
      </c>
      <c r="L26" s="55" t="s">
        <v>26</v>
      </c>
      <c r="M26" s="53" t="s">
        <v>27</v>
      </c>
      <c r="N26" s="53" t="s">
        <v>28</v>
      </c>
      <c r="O26" s="53" t="s">
        <v>35</v>
      </c>
    </row>
    <row r="27" spans="1:15" x14ac:dyDescent="0.2">
      <c r="A27" s="7"/>
      <c r="B27" s="7" t="s">
        <v>29</v>
      </c>
      <c r="C27" s="7" t="s">
        <v>29</v>
      </c>
      <c r="D27" s="150">
        <v>90</v>
      </c>
      <c r="E27" s="7">
        <v>0</v>
      </c>
      <c r="F27" s="7">
        <f>D27*E27</f>
        <v>0</v>
      </c>
      <c r="G27" s="7">
        <f>D27*E27</f>
        <v>0</v>
      </c>
      <c r="H27" s="7">
        <v>0</v>
      </c>
      <c r="I27" s="7">
        <f>(F27*H27)+(G27*H27)</f>
        <v>0</v>
      </c>
      <c r="J27" s="7">
        <f>F27*H27</f>
        <v>0</v>
      </c>
      <c r="K27" s="101">
        <f>G27*H27</f>
        <v>0</v>
      </c>
      <c r="L27" s="101">
        <v>0</v>
      </c>
      <c r="M27" s="7">
        <f>SUM(J27:L27)</f>
        <v>0</v>
      </c>
      <c r="N27" s="8" t="str">
        <f>IF(AND(D27&gt;=90,F27+G27&lt;=2500000,I27=M27),"Validado","Error")</f>
        <v>Validado</v>
      </c>
      <c r="O27" s="8">
        <v>0</v>
      </c>
    </row>
    <row r="28" spans="1:15" x14ac:dyDescent="0.2">
      <c r="A28" s="7" t="s">
        <v>29</v>
      </c>
      <c r="B28" s="7" t="s">
        <v>29</v>
      </c>
      <c r="C28" s="7" t="s">
        <v>29</v>
      </c>
      <c r="D28" s="150">
        <v>90</v>
      </c>
      <c r="E28" s="7">
        <v>0</v>
      </c>
      <c r="F28" s="7">
        <f t="shared" ref="F28:F30" si="2">D28*E28</f>
        <v>0</v>
      </c>
      <c r="G28" s="7">
        <v>0</v>
      </c>
      <c r="H28" s="7">
        <v>0</v>
      </c>
      <c r="I28" s="7">
        <f t="shared" ref="I28:I30" si="3">(F28*H28)+(G28*H28)</f>
        <v>0</v>
      </c>
      <c r="J28" s="7">
        <f t="shared" ref="J28:J30" si="4">F28*H28</f>
        <v>0</v>
      </c>
      <c r="K28" s="101">
        <f t="shared" ref="K28:K30" si="5">G28*H28</f>
        <v>0</v>
      </c>
      <c r="L28" s="101">
        <v>0</v>
      </c>
      <c r="M28" s="7">
        <f>SUM(J28:L28)</f>
        <v>0</v>
      </c>
      <c r="N28" s="8" t="str">
        <f t="shared" ref="N28:N30" si="6">IF(AND(D28&gt;=90,F28+G28&lt;=2500000,I28=M28),"Validado","Error")</f>
        <v>Validado</v>
      </c>
      <c r="O28" s="8">
        <v>0</v>
      </c>
    </row>
    <row r="29" spans="1:15" x14ac:dyDescent="0.2">
      <c r="A29" s="7" t="s">
        <v>29</v>
      </c>
      <c r="B29" s="7" t="s">
        <v>29</v>
      </c>
      <c r="C29" s="7" t="s">
        <v>29</v>
      </c>
      <c r="D29" s="150">
        <v>90</v>
      </c>
      <c r="E29" s="7">
        <v>0</v>
      </c>
      <c r="F29" s="7">
        <f t="shared" si="2"/>
        <v>0</v>
      </c>
      <c r="G29" s="7">
        <v>0</v>
      </c>
      <c r="H29" s="7">
        <v>0</v>
      </c>
      <c r="I29" s="7">
        <f t="shared" si="3"/>
        <v>0</v>
      </c>
      <c r="J29" s="7">
        <f t="shared" si="4"/>
        <v>0</v>
      </c>
      <c r="K29" s="101">
        <f t="shared" si="5"/>
        <v>0</v>
      </c>
      <c r="L29" s="101">
        <v>0</v>
      </c>
      <c r="M29" s="7">
        <f>SUM(J29:L29)</f>
        <v>0</v>
      </c>
      <c r="N29" s="8" t="str">
        <f t="shared" si="6"/>
        <v>Validado</v>
      </c>
      <c r="O29" s="8">
        <v>0</v>
      </c>
    </row>
    <row r="30" spans="1:15" x14ac:dyDescent="0.2">
      <c r="A30" s="7" t="s">
        <v>29</v>
      </c>
      <c r="B30" s="7" t="s">
        <v>29</v>
      </c>
      <c r="C30" s="7" t="s">
        <v>29</v>
      </c>
      <c r="D30" s="150">
        <v>90</v>
      </c>
      <c r="E30" s="7">
        <v>0</v>
      </c>
      <c r="F30" s="7">
        <f t="shared" si="2"/>
        <v>0</v>
      </c>
      <c r="G30" s="7">
        <v>0</v>
      </c>
      <c r="H30" s="7">
        <v>0</v>
      </c>
      <c r="I30" s="7">
        <f t="shared" si="3"/>
        <v>0</v>
      </c>
      <c r="J30" s="7">
        <f t="shared" si="4"/>
        <v>0</v>
      </c>
      <c r="K30" s="101">
        <f t="shared" si="5"/>
        <v>0</v>
      </c>
      <c r="L30" s="101">
        <v>0</v>
      </c>
      <c r="M30" s="7">
        <f>SUM(J30:L30)</f>
        <v>0</v>
      </c>
      <c r="N30" s="8" t="str">
        <f t="shared" si="6"/>
        <v>Validado</v>
      </c>
      <c r="O30" s="8">
        <v>0</v>
      </c>
    </row>
    <row r="31" spans="1:15" x14ac:dyDescent="0.2">
      <c r="I31" s="7">
        <f>SUM(I27:I30)</f>
        <v>0</v>
      </c>
      <c r="J31" s="7">
        <f t="shared" ref="J31:M31" si="7">SUM(J27:J30)</f>
        <v>0</v>
      </c>
      <c r="K31" s="101">
        <f t="shared" si="7"/>
        <v>0</v>
      </c>
      <c r="L31" s="101">
        <f t="shared" si="7"/>
        <v>0</v>
      </c>
      <c r="M31" s="7">
        <f t="shared" si="7"/>
        <v>0</v>
      </c>
      <c r="N31" s="8" t="str">
        <f>IF(I31=M31,"Validado","Error")</f>
        <v>Validado</v>
      </c>
      <c r="O31" s="8">
        <v>0</v>
      </c>
    </row>
    <row r="32" spans="1:15" ht="13.5" thickBot="1" x14ac:dyDescent="0.25"/>
    <row r="33" spans="1:17" ht="13.5" thickBot="1" x14ac:dyDescent="0.25">
      <c r="A33" s="176" t="s">
        <v>36</v>
      </c>
      <c r="B33" s="177"/>
      <c r="C33" s="177"/>
      <c r="D33" s="177"/>
      <c r="E33" s="177"/>
      <c r="F33" s="178"/>
    </row>
    <row r="34" spans="1:17" x14ac:dyDescent="0.2">
      <c r="I34" s="171" t="s">
        <v>16</v>
      </c>
      <c r="J34" s="172"/>
      <c r="K34" s="172"/>
    </row>
    <row r="35" spans="1:17" s="54" customFormat="1" ht="63.75" x14ac:dyDescent="0.2">
      <c r="A35" s="53" t="s">
        <v>17</v>
      </c>
      <c r="B35" s="53" t="s">
        <v>18</v>
      </c>
      <c r="C35" s="53" t="s">
        <v>19</v>
      </c>
      <c r="D35" s="88" t="s">
        <v>37</v>
      </c>
      <c r="E35" s="53" t="s">
        <v>33</v>
      </c>
      <c r="F35" s="53" t="s">
        <v>34</v>
      </c>
      <c r="G35" s="53" t="s">
        <v>22</v>
      </c>
      <c r="H35" s="57" t="s">
        <v>23</v>
      </c>
      <c r="I35" s="55" t="s">
        <v>24</v>
      </c>
      <c r="J35" s="55" t="s">
        <v>25</v>
      </c>
      <c r="K35" s="55" t="s">
        <v>26</v>
      </c>
      <c r="L35" s="53" t="s">
        <v>27</v>
      </c>
      <c r="M35" s="53" t="s">
        <v>28</v>
      </c>
    </row>
    <row r="36" spans="1:17" x14ac:dyDescent="0.2">
      <c r="A36" s="7" t="s">
        <v>123</v>
      </c>
      <c r="B36" s="7" t="s">
        <v>29</v>
      </c>
      <c r="C36" s="7" t="s">
        <v>29</v>
      </c>
      <c r="D36" s="150">
        <v>36</v>
      </c>
      <c r="E36" s="7">
        <v>0</v>
      </c>
      <c r="F36" s="7">
        <v>0</v>
      </c>
      <c r="G36" s="7">
        <v>0</v>
      </c>
      <c r="H36" s="7">
        <f>(E36+F36)*G36</f>
        <v>0</v>
      </c>
      <c r="I36" s="7">
        <f>E36*G36</f>
        <v>0</v>
      </c>
      <c r="J36" s="7">
        <f>F36*G36</f>
        <v>0</v>
      </c>
      <c r="K36" s="7">
        <v>0</v>
      </c>
      <c r="L36" s="7">
        <f>SUM(I36:K36)</f>
        <v>0</v>
      </c>
      <c r="M36" s="8" t="str">
        <f>IF(AND(D36&gt;=36,E36&lt;=500000,H36=L36),"Validado","Error")</f>
        <v>Validado</v>
      </c>
      <c r="O36" s="54"/>
    </row>
    <row r="37" spans="1:17" x14ac:dyDescent="0.2">
      <c r="A37" s="7" t="s">
        <v>29</v>
      </c>
      <c r="B37" s="7" t="s">
        <v>29</v>
      </c>
      <c r="C37" s="7" t="s">
        <v>29</v>
      </c>
      <c r="D37" s="150">
        <v>36</v>
      </c>
      <c r="E37" s="7">
        <v>0</v>
      </c>
      <c r="F37" s="7">
        <v>0</v>
      </c>
      <c r="G37" s="7">
        <v>0</v>
      </c>
      <c r="H37" s="7">
        <f>(E37+F37)*G37</f>
        <v>0</v>
      </c>
      <c r="I37" s="7">
        <f t="shared" ref="I37:I39" si="8">E37*G37</f>
        <v>0</v>
      </c>
      <c r="J37" s="7">
        <f t="shared" ref="J37:J39" si="9">F37*G37</f>
        <v>0</v>
      </c>
      <c r="K37" s="7">
        <v>0</v>
      </c>
      <c r="L37" s="7">
        <f>SUM(I37:K37)</f>
        <v>0</v>
      </c>
      <c r="M37" s="8" t="str">
        <f t="shared" ref="M37:M39" si="10">IF(AND(D37&gt;=36,E37&lt;=500000,H37=L37),"Validado","Error")</f>
        <v>Validado</v>
      </c>
      <c r="O37" s="54"/>
    </row>
    <row r="38" spans="1:17" x14ac:dyDescent="0.2">
      <c r="A38" s="7" t="s">
        <v>29</v>
      </c>
      <c r="B38" s="7" t="s">
        <v>29</v>
      </c>
      <c r="C38" s="7" t="s">
        <v>29</v>
      </c>
      <c r="D38" s="150">
        <v>36</v>
      </c>
      <c r="E38" s="7">
        <v>0</v>
      </c>
      <c r="F38" s="7">
        <v>0</v>
      </c>
      <c r="G38" s="7">
        <v>0</v>
      </c>
      <c r="H38" s="7">
        <f>(E38+F38)*G38</f>
        <v>0</v>
      </c>
      <c r="I38" s="7">
        <f t="shared" si="8"/>
        <v>0</v>
      </c>
      <c r="J38" s="7">
        <f t="shared" si="9"/>
        <v>0</v>
      </c>
      <c r="K38" s="7">
        <v>0</v>
      </c>
      <c r="L38" s="7">
        <f>SUM(I38:K38)</f>
        <v>0</v>
      </c>
      <c r="M38" s="8" t="str">
        <f t="shared" si="10"/>
        <v>Validado</v>
      </c>
      <c r="O38" s="54"/>
    </row>
    <row r="39" spans="1:17" x14ac:dyDescent="0.2">
      <c r="A39" s="7" t="s">
        <v>29</v>
      </c>
      <c r="B39" s="7" t="s">
        <v>29</v>
      </c>
      <c r="C39" s="7" t="s">
        <v>29</v>
      </c>
      <c r="D39" s="150">
        <v>36</v>
      </c>
      <c r="E39" s="7">
        <v>0</v>
      </c>
      <c r="F39" s="7">
        <v>0</v>
      </c>
      <c r="G39" s="7">
        <v>0</v>
      </c>
      <c r="H39" s="7">
        <f>(E39+F39)*G39</f>
        <v>0</v>
      </c>
      <c r="I39" s="7">
        <f t="shared" si="8"/>
        <v>0</v>
      </c>
      <c r="J39" s="7">
        <f t="shared" si="9"/>
        <v>0</v>
      </c>
      <c r="K39" s="7">
        <v>0</v>
      </c>
      <c r="L39" s="7">
        <f>SUM(I39:K39)</f>
        <v>0</v>
      </c>
      <c r="M39" s="8" t="str">
        <f t="shared" si="10"/>
        <v>Validado</v>
      </c>
      <c r="O39" s="54"/>
    </row>
    <row r="40" spans="1:17" x14ac:dyDescent="0.2">
      <c r="H40" s="7">
        <f>SUM(H36:H39)</f>
        <v>0</v>
      </c>
      <c r="I40" s="7">
        <f>SUM(I36:I39)</f>
        <v>0</v>
      </c>
      <c r="J40" s="7">
        <f t="shared" ref="J40:L40" si="11">SUM(J36:J39)</f>
        <v>0</v>
      </c>
      <c r="K40" s="7">
        <f t="shared" si="11"/>
        <v>0</v>
      </c>
      <c r="L40" s="7">
        <f t="shared" si="11"/>
        <v>0</v>
      </c>
      <c r="M40" s="8" t="str">
        <f>IF(H40=L40,"Validado","Error")</f>
        <v>Validado</v>
      </c>
      <c r="O40" s="54"/>
    </row>
    <row r="41" spans="1:17" ht="13.5" thickBot="1" x14ac:dyDescent="0.25">
      <c r="Q41" s="54"/>
    </row>
    <row r="42" spans="1:17" ht="13.5" thickBot="1" x14ac:dyDescent="0.25">
      <c r="A42" s="176" t="s">
        <v>38</v>
      </c>
      <c r="B42" s="177"/>
      <c r="C42" s="177"/>
      <c r="D42" s="177"/>
      <c r="E42" s="177"/>
      <c r="F42" s="178"/>
    </row>
    <row r="43" spans="1:17" x14ac:dyDescent="0.2">
      <c r="I43" s="170" t="s">
        <v>16</v>
      </c>
      <c r="J43" s="170"/>
      <c r="K43" s="170"/>
    </row>
    <row r="44" spans="1:17" s="54" customFormat="1" ht="51" x14ac:dyDescent="0.2">
      <c r="A44" s="53" t="s">
        <v>17</v>
      </c>
      <c r="B44" s="53" t="s">
        <v>18</v>
      </c>
      <c r="C44" s="53" t="s">
        <v>19</v>
      </c>
      <c r="D44" s="53" t="s">
        <v>20</v>
      </c>
      <c r="E44" s="53" t="s">
        <v>32</v>
      </c>
      <c r="F44" s="53" t="s">
        <v>21</v>
      </c>
      <c r="G44" s="53" t="s">
        <v>22</v>
      </c>
      <c r="H44" s="57" t="s">
        <v>23</v>
      </c>
      <c r="I44" s="55" t="s">
        <v>24</v>
      </c>
      <c r="J44" s="55" t="s">
        <v>25</v>
      </c>
      <c r="K44" s="55" t="s">
        <v>26</v>
      </c>
      <c r="L44" s="53" t="s">
        <v>27</v>
      </c>
      <c r="M44" s="53" t="s">
        <v>28</v>
      </c>
    </row>
    <row r="45" spans="1:17" x14ac:dyDescent="0.2">
      <c r="A45" s="7" t="s">
        <v>29</v>
      </c>
      <c r="B45" s="7" t="s">
        <v>29</v>
      </c>
      <c r="C45" s="7" t="s">
        <v>29</v>
      </c>
      <c r="D45" s="7">
        <v>0</v>
      </c>
      <c r="E45" s="7">
        <v>0</v>
      </c>
      <c r="F45" s="7">
        <v>0</v>
      </c>
      <c r="G45" s="7">
        <v>0</v>
      </c>
      <c r="H45" s="7">
        <f>F45*G45</f>
        <v>0</v>
      </c>
      <c r="I45" s="58" t="s">
        <v>39</v>
      </c>
      <c r="J45" s="59">
        <v>0</v>
      </c>
      <c r="K45" s="7">
        <v>0</v>
      </c>
      <c r="L45" s="7">
        <f>SUM(I45:K45)</f>
        <v>0</v>
      </c>
      <c r="M45" s="8" t="str">
        <f>IF(H45=L45,"Validado","Error")</f>
        <v>Validado</v>
      </c>
    </row>
    <row r="46" spans="1:17" x14ac:dyDescent="0.2">
      <c r="A46" s="7" t="s">
        <v>29</v>
      </c>
      <c r="B46" s="7" t="s">
        <v>29</v>
      </c>
      <c r="C46" s="7" t="s">
        <v>29</v>
      </c>
      <c r="D46" s="7">
        <v>0</v>
      </c>
      <c r="E46" s="7">
        <v>0</v>
      </c>
      <c r="F46" s="7">
        <f t="shared" ref="F46:F48" si="12">D46*E46</f>
        <v>0</v>
      </c>
      <c r="G46" s="7">
        <v>0</v>
      </c>
      <c r="H46" s="7">
        <f t="shared" ref="H46:H48" si="13">F46*G46</f>
        <v>0</v>
      </c>
      <c r="I46" s="58" t="s">
        <v>39</v>
      </c>
      <c r="J46" s="59">
        <v>0</v>
      </c>
      <c r="K46" s="7">
        <v>0</v>
      </c>
      <c r="L46" s="7">
        <f>SUM(I46:K46)</f>
        <v>0</v>
      </c>
      <c r="M46" s="8" t="str">
        <f>IF(H46=L46,"Validado","Error")</f>
        <v>Validado</v>
      </c>
    </row>
    <row r="47" spans="1:17" x14ac:dyDescent="0.2">
      <c r="A47" s="7" t="s">
        <v>29</v>
      </c>
      <c r="B47" s="7" t="s">
        <v>29</v>
      </c>
      <c r="C47" s="7" t="s">
        <v>29</v>
      </c>
      <c r="D47" s="7">
        <v>0</v>
      </c>
      <c r="E47" s="7">
        <v>0</v>
      </c>
      <c r="F47" s="7">
        <f t="shared" si="12"/>
        <v>0</v>
      </c>
      <c r="G47" s="7">
        <v>0</v>
      </c>
      <c r="H47" s="7">
        <f t="shared" si="13"/>
        <v>0</v>
      </c>
      <c r="I47" s="58" t="s">
        <v>39</v>
      </c>
      <c r="J47" s="59">
        <v>0</v>
      </c>
      <c r="K47" s="7">
        <v>0</v>
      </c>
      <c r="L47" s="7">
        <f>SUM(I47:K47)</f>
        <v>0</v>
      </c>
      <c r="M47" s="8" t="str">
        <f>IF(H47=L47,"Validado","Error")</f>
        <v>Validado</v>
      </c>
    </row>
    <row r="48" spans="1:17" x14ac:dyDescent="0.2">
      <c r="A48" s="7" t="s">
        <v>29</v>
      </c>
      <c r="B48" s="7" t="s">
        <v>29</v>
      </c>
      <c r="C48" s="7" t="s">
        <v>29</v>
      </c>
      <c r="D48" s="7">
        <v>0</v>
      </c>
      <c r="E48" s="7">
        <v>0</v>
      </c>
      <c r="F48" s="7">
        <f t="shared" si="12"/>
        <v>0</v>
      </c>
      <c r="G48" s="7">
        <v>0</v>
      </c>
      <c r="H48" s="7">
        <f t="shared" si="13"/>
        <v>0</v>
      </c>
      <c r="I48" s="58" t="s">
        <v>39</v>
      </c>
      <c r="J48" s="59">
        <v>0</v>
      </c>
      <c r="K48" s="7">
        <v>0</v>
      </c>
      <c r="L48" s="7">
        <f>SUM(I48:K48)</f>
        <v>0</v>
      </c>
      <c r="M48" s="8" t="str">
        <f>IF(H48=L48,"Validado","Error")</f>
        <v>Validado</v>
      </c>
    </row>
    <row r="49" spans="1:17" x14ac:dyDescent="0.2">
      <c r="H49" s="7">
        <f>SUM(H45:H48)</f>
        <v>0</v>
      </c>
      <c r="I49" s="58">
        <v>0</v>
      </c>
      <c r="J49" s="59">
        <f>SUM(J45:J48)</f>
        <v>0</v>
      </c>
      <c r="K49" s="7">
        <f t="shared" ref="K49" si="14">SUM(K45:K48)</f>
        <v>0</v>
      </c>
      <c r="L49" s="7">
        <f>SUM(L45:L48)</f>
        <v>0</v>
      </c>
      <c r="M49" s="8" t="str">
        <f>IF(H49=L49,"Validado","Error")</f>
        <v>Validado</v>
      </c>
    </row>
    <row r="50" spans="1:17" ht="13.5" thickBot="1" x14ac:dyDescent="0.25">
      <c r="Q50" s="54"/>
    </row>
    <row r="51" spans="1:17" ht="13.5" thickBot="1" x14ac:dyDescent="0.25">
      <c r="A51" s="176" t="s">
        <v>40</v>
      </c>
      <c r="B51" s="177"/>
      <c r="C51" s="177"/>
      <c r="D51" s="177"/>
      <c r="E51" s="177"/>
      <c r="F51" s="178"/>
    </row>
    <row r="52" spans="1:17" x14ac:dyDescent="0.2">
      <c r="I52" s="171" t="s">
        <v>16</v>
      </c>
      <c r="J52" s="172"/>
      <c r="K52" s="172"/>
    </row>
    <row r="53" spans="1:17" s="54" customFormat="1" ht="38.25" x14ac:dyDescent="0.2">
      <c r="A53" s="53" t="s">
        <v>17</v>
      </c>
      <c r="B53" s="53" t="s">
        <v>41</v>
      </c>
      <c r="C53" s="53" t="s">
        <v>42</v>
      </c>
      <c r="D53" s="53" t="s">
        <v>43</v>
      </c>
      <c r="E53" s="53" t="s">
        <v>44</v>
      </c>
      <c r="F53" s="53" t="s">
        <v>45</v>
      </c>
      <c r="G53" s="57" t="s">
        <v>23</v>
      </c>
      <c r="H53" s="55" t="s">
        <v>24</v>
      </c>
      <c r="I53" s="55" t="s">
        <v>25</v>
      </c>
      <c r="J53" s="55" t="s">
        <v>26</v>
      </c>
      <c r="K53" s="53" t="s">
        <v>27</v>
      </c>
      <c r="L53" s="53" t="s">
        <v>28</v>
      </c>
    </row>
    <row r="54" spans="1:17" x14ac:dyDescent="0.2">
      <c r="A54" s="7"/>
      <c r="B54" s="7" t="s">
        <v>29</v>
      </c>
      <c r="C54" s="7" t="s">
        <v>29</v>
      </c>
      <c r="D54" s="7" t="s">
        <v>29</v>
      </c>
      <c r="E54" s="7">
        <v>0</v>
      </c>
      <c r="F54" s="7">
        <v>0</v>
      </c>
      <c r="G54" s="7">
        <f>E54*F54</f>
        <v>0</v>
      </c>
      <c r="H54" s="7">
        <v>0</v>
      </c>
      <c r="I54" s="7">
        <v>0</v>
      </c>
      <c r="J54" s="7">
        <v>0</v>
      </c>
      <c r="K54" s="7">
        <f>SUM(H54:J54)</f>
        <v>0</v>
      </c>
      <c r="L54" s="8" t="str">
        <f>IF(G54=K54,"Validado","Error")</f>
        <v>Validado</v>
      </c>
    </row>
    <row r="55" spans="1:17" x14ac:dyDescent="0.2">
      <c r="A55" s="7" t="s">
        <v>29</v>
      </c>
      <c r="B55" s="7" t="s">
        <v>29</v>
      </c>
      <c r="C55" s="7" t="s">
        <v>29</v>
      </c>
      <c r="D55" s="7" t="s">
        <v>29</v>
      </c>
      <c r="E55" s="7">
        <v>0</v>
      </c>
      <c r="F55" s="7">
        <v>0</v>
      </c>
      <c r="G55" s="7">
        <f t="shared" ref="G55:G57" si="15">E55*F55</f>
        <v>0</v>
      </c>
      <c r="H55" s="7">
        <v>0</v>
      </c>
      <c r="I55" s="7">
        <v>0</v>
      </c>
      <c r="J55" s="7">
        <v>0</v>
      </c>
      <c r="K55" s="7">
        <f>SUM(H55:J55)</f>
        <v>0</v>
      </c>
      <c r="L55" s="8" t="str">
        <f>IF(G55=K55,"Validado","Error")</f>
        <v>Validado</v>
      </c>
    </row>
    <row r="56" spans="1:17" x14ac:dyDescent="0.2">
      <c r="A56" s="7" t="s">
        <v>29</v>
      </c>
      <c r="B56" s="7" t="s">
        <v>29</v>
      </c>
      <c r="C56" s="7" t="s">
        <v>29</v>
      </c>
      <c r="D56" s="7" t="s">
        <v>29</v>
      </c>
      <c r="E56" s="7">
        <v>0</v>
      </c>
      <c r="F56" s="7">
        <v>0</v>
      </c>
      <c r="G56" s="7">
        <f t="shared" si="15"/>
        <v>0</v>
      </c>
      <c r="H56" s="7">
        <v>0</v>
      </c>
      <c r="I56" s="7">
        <v>0</v>
      </c>
      <c r="J56" s="7">
        <v>0</v>
      </c>
      <c r="K56" s="7">
        <f>SUM(H56:J56)</f>
        <v>0</v>
      </c>
      <c r="L56" s="8" t="str">
        <f>IF(G56=K56,"Validado","Error")</f>
        <v>Validado</v>
      </c>
    </row>
    <row r="57" spans="1:17" x14ac:dyDescent="0.2">
      <c r="A57" s="7" t="s">
        <v>29</v>
      </c>
      <c r="B57" s="7" t="s">
        <v>29</v>
      </c>
      <c r="C57" s="7" t="s">
        <v>29</v>
      </c>
      <c r="D57" s="7" t="s">
        <v>29</v>
      </c>
      <c r="E57" s="7">
        <v>0</v>
      </c>
      <c r="F57" s="7">
        <v>0</v>
      </c>
      <c r="G57" s="92">
        <f t="shared" si="15"/>
        <v>0</v>
      </c>
      <c r="H57" s="7">
        <v>0</v>
      </c>
      <c r="I57" s="7">
        <v>0</v>
      </c>
      <c r="J57" s="7">
        <v>0</v>
      </c>
      <c r="K57" s="7">
        <f>SUM(H57:J57)</f>
        <v>0</v>
      </c>
      <c r="L57" s="8" t="str">
        <f>IF(G57=K57,"Validado","Error")</f>
        <v>Validado</v>
      </c>
    </row>
    <row r="58" spans="1:17" x14ac:dyDescent="0.2">
      <c r="G58" s="90">
        <f>SUM(G54:G57)</f>
        <v>0</v>
      </c>
      <c r="H58" s="91">
        <f>SUM(H54:H57)</f>
        <v>0</v>
      </c>
      <c r="I58" s="7">
        <f>SUM(I54:I57)</f>
        <v>0</v>
      </c>
      <c r="J58" s="7">
        <f>SUM(J54:J57)</f>
        <v>0</v>
      </c>
      <c r="K58" s="89">
        <f>SUM(H58:J58)</f>
        <v>0</v>
      </c>
      <c r="L58" s="8" t="str">
        <f>IF(G58=K58,"Validado","Error")</f>
        <v>Validado</v>
      </c>
    </row>
    <row r="59" spans="1:17" ht="13.5" thickBot="1" x14ac:dyDescent="0.25"/>
    <row r="60" spans="1:17" ht="13.5" thickBot="1" x14ac:dyDescent="0.25">
      <c r="A60" s="176" t="s">
        <v>46</v>
      </c>
      <c r="B60" s="177"/>
      <c r="C60" s="177"/>
      <c r="D60" s="177"/>
      <c r="E60" s="177"/>
      <c r="F60" s="178"/>
    </row>
    <row r="61" spans="1:17" x14ac:dyDescent="0.2">
      <c r="H61" s="173" t="s">
        <v>16</v>
      </c>
      <c r="I61" s="173"/>
      <c r="J61" s="173"/>
    </row>
    <row r="62" spans="1:17" ht="38.25" x14ac:dyDescent="0.2">
      <c r="A62" s="53" t="s">
        <v>17</v>
      </c>
      <c r="B62" s="53" t="s">
        <v>41</v>
      </c>
      <c r="C62" s="53" t="s">
        <v>42</v>
      </c>
      <c r="D62" s="53" t="s">
        <v>43</v>
      </c>
      <c r="E62" s="53" t="s">
        <v>44</v>
      </c>
      <c r="F62" s="53" t="s">
        <v>47</v>
      </c>
      <c r="G62" s="57" t="s">
        <v>23</v>
      </c>
      <c r="H62" s="55" t="s">
        <v>24</v>
      </c>
      <c r="I62" s="55" t="s">
        <v>25</v>
      </c>
      <c r="J62" s="55" t="s">
        <v>26</v>
      </c>
      <c r="K62" s="53" t="s">
        <v>27</v>
      </c>
      <c r="L62" s="53" t="s">
        <v>28</v>
      </c>
    </row>
    <row r="63" spans="1:17" x14ac:dyDescent="0.2">
      <c r="A63" s="7" t="s">
        <v>29</v>
      </c>
      <c r="B63" s="7" t="s">
        <v>29</v>
      </c>
      <c r="C63" s="7" t="s">
        <v>29</v>
      </c>
      <c r="D63" s="7" t="s">
        <v>29</v>
      </c>
      <c r="E63" s="7">
        <v>0</v>
      </c>
      <c r="F63" s="7">
        <v>0</v>
      </c>
      <c r="G63" s="7">
        <f>E63*F63</f>
        <v>0</v>
      </c>
      <c r="H63" s="7">
        <v>0</v>
      </c>
      <c r="I63" s="7">
        <v>0</v>
      </c>
      <c r="J63" s="7">
        <v>0</v>
      </c>
      <c r="K63" s="7">
        <f>SUM(H63:J63)</f>
        <v>0</v>
      </c>
      <c r="L63" s="8" t="str">
        <f>IF(G63=K63,"Validado","Error")</f>
        <v>Validado</v>
      </c>
    </row>
    <row r="64" spans="1:17" x14ac:dyDescent="0.2">
      <c r="A64" s="7" t="s">
        <v>29</v>
      </c>
      <c r="B64" s="7" t="s">
        <v>29</v>
      </c>
      <c r="C64" s="7" t="s">
        <v>29</v>
      </c>
      <c r="D64" s="7" t="s">
        <v>29</v>
      </c>
      <c r="E64" s="7">
        <v>0</v>
      </c>
      <c r="F64" s="7">
        <v>0</v>
      </c>
      <c r="G64" s="7">
        <f t="shared" ref="G64:G66" si="16">E64*F64</f>
        <v>0</v>
      </c>
      <c r="H64" s="7">
        <v>0</v>
      </c>
      <c r="I64" s="7">
        <v>0</v>
      </c>
      <c r="J64" s="7">
        <v>0</v>
      </c>
      <c r="K64" s="7">
        <f>SUM(H64:J64)</f>
        <v>0</v>
      </c>
      <c r="L64" s="8" t="str">
        <f>IF(G64=K64,"Validado","Error")</f>
        <v>Validado</v>
      </c>
    </row>
    <row r="65" spans="1:12" x14ac:dyDescent="0.2">
      <c r="A65" s="7" t="s">
        <v>29</v>
      </c>
      <c r="B65" s="7" t="s">
        <v>29</v>
      </c>
      <c r="C65" s="7" t="s">
        <v>29</v>
      </c>
      <c r="D65" s="7" t="s">
        <v>29</v>
      </c>
      <c r="E65" s="7">
        <v>0</v>
      </c>
      <c r="F65" s="7">
        <v>0</v>
      </c>
      <c r="G65" s="7">
        <f t="shared" si="16"/>
        <v>0</v>
      </c>
      <c r="H65" s="7">
        <v>0</v>
      </c>
      <c r="I65" s="7">
        <v>0</v>
      </c>
      <c r="J65" s="7">
        <v>0</v>
      </c>
      <c r="K65" s="7">
        <f>SUM(H65:J65)</f>
        <v>0</v>
      </c>
      <c r="L65" s="8" t="str">
        <f>IF(G65=K65,"Validado","Error")</f>
        <v>Validado</v>
      </c>
    </row>
    <row r="66" spans="1:12" x14ac:dyDescent="0.2">
      <c r="A66" s="7" t="s">
        <v>29</v>
      </c>
      <c r="B66" s="7" t="s">
        <v>29</v>
      </c>
      <c r="C66" s="7" t="s">
        <v>29</v>
      </c>
      <c r="D66" s="7" t="s">
        <v>29</v>
      </c>
      <c r="E66" s="7">
        <v>0</v>
      </c>
      <c r="F66" s="7">
        <v>0</v>
      </c>
      <c r="G66" s="92">
        <f t="shared" si="16"/>
        <v>0</v>
      </c>
      <c r="H66" s="7">
        <v>0</v>
      </c>
      <c r="I66" s="7">
        <v>0</v>
      </c>
      <c r="J66" s="7">
        <v>0</v>
      </c>
      <c r="K66" s="7">
        <f>SUM(H66:J66)</f>
        <v>0</v>
      </c>
      <c r="L66" s="8" t="str">
        <f>IF(G66=K66,"Validado","Error")</f>
        <v>Validado</v>
      </c>
    </row>
    <row r="67" spans="1:12" x14ac:dyDescent="0.2">
      <c r="G67" s="90">
        <f>SUM(G63:G66)</f>
        <v>0</v>
      </c>
      <c r="H67" s="91">
        <f>SUM(H63:H66)</f>
        <v>0</v>
      </c>
      <c r="I67" s="7">
        <f>SUM(I63:I66)</f>
        <v>0</v>
      </c>
      <c r="J67" s="7">
        <f>SUM(J63:J66)</f>
        <v>0</v>
      </c>
      <c r="K67" s="89">
        <f>SUM(K63:K66)</f>
        <v>0</v>
      </c>
      <c r="L67" s="8" t="str">
        <f>IF(G67=K67,"Validado","Error")</f>
        <v>Validado</v>
      </c>
    </row>
    <row r="68" spans="1:12" ht="13.5" thickBot="1" x14ac:dyDescent="0.25"/>
    <row r="69" spans="1:12" ht="13.5" thickBot="1" x14ac:dyDescent="0.25">
      <c r="A69" s="176" t="s">
        <v>48</v>
      </c>
      <c r="B69" s="177"/>
      <c r="C69" s="177"/>
      <c r="D69" s="177"/>
      <c r="E69" s="177"/>
      <c r="F69" s="178"/>
    </row>
    <row r="70" spans="1:12" x14ac:dyDescent="0.2">
      <c r="H70" s="171" t="s">
        <v>16</v>
      </c>
      <c r="I70" s="172"/>
      <c r="J70" s="172"/>
    </row>
    <row r="71" spans="1:12" ht="38.25" x14ac:dyDescent="0.2">
      <c r="A71" s="53" t="s">
        <v>17</v>
      </c>
      <c r="B71" s="53" t="s">
        <v>41</v>
      </c>
      <c r="C71" s="53" t="s">
        <v>42</v>
      </c>
      <c r="D71" s="53" t="s">
        <v>43</v>
      </c>
      <c r="E71" s="53" t="s">
        <v>44</v>
      </c>
      <c r="F71" s="53" t="s">
        <v>49</v>
      </c>
      <c r="G71" s="57" t="s">
        <v>23</v>
      </c>
      <c r="H71" s="55" t="s">
        <v>24</v>
      </c>
      <c r="I71" s="55" t="s">
        <v>25</v>
      </c>
      <c r="J71" s="55" t="s">
        <v>26</v>
      </c>
      <c r="K71" s="53" t="s">
        <v>27</v>
      </c>
      <c r="L71" s="53" t="s">
        <v>28</v>
      </c>
    </row>
    <row r="72" spans="1:12" x14ac:dyDescent="0.2">
      <c r="A72" s="7" t="s">
        <v>50</v>
      </c>
      <c r="B72" s="7" t="s">
        <v>29</v>
      </c>
      <c r="C72" s="129" t="s">
        <v>29</v>
      </c>
      <c r="D72" s="7" t="s">
        <v>29</v>
      </c>
      <c r="E72" s="7">
        <v>0</v>
      </c>
      <c r="F72" s="7">
        <v>0</v>
      </c>
      <c r="G72" s="7">
        <f>E72*F72</f>
        <v>0</v>
      </c>
      <c r="H72" s="7">
        <v>0</v>
      </c>
      <c r="I72" s="7">
        <v>0</v>
      </c>
      <c r="J72" s="7">
        <v>0</v>
      </c>
      <c r="K72" s="7">
        <f t="shared" ref="K72:K76" si="17">SUM(H72:J72)</f>
        <v>0</v>
      </c>
      <c r="L72" s="8" t="str">
        <f t="shared" ref="L72:L77" si="18">IF(G72=K72,"Validado","Error")</f>
        <v>Validado</v>
      </c>
    </row>
    <row r="73" spans="1:12" x14ac:dyDescent="0.2">
      <c r="A73" s="7" t="s">
        <v>51</v>
      </c>
      <c r="B73" s="7" t="s">
        <v>29</v>
      </c>
      <c r="C73" s="7" t="s">
        <v>29</v>
      </c>
      <c r="D73" s="7" t="s">
        <v>29</v>
      </c>
      <c r="E73" s="7">
        <v>0</v>
      </c>
      <c r="F73" s="7">
        <v>0</v>
      </c>
      <c r="G73" s="7">
        <f t="shared" ref="G73:G76" si="19">E73*F73</f>
        <v>0</v>
      </c>
      <c r="H73" s="7">
        <v>0</v>
      </c>
      <c r="I73" s="7">
        <v>0</v>
      </c>
      <c r="J73" s="7">
        <v>0</v>
      </c>
      <c r="K73" s="7">
        <f t="shared" si="17"/>
        <v>0</v>
      </c>
      <c r="L73" s="8" t="str">
        <f t="shared" si="18"/>
        <v>Validado</v>
      </c>
    </row>
    <row r="74" spans="1:12" x14ac:dyDescent="0.2">
      <c r="A74" s="7" t="s">
        <v>51</v>
      </c>
      <c r="B74" s="7" t="s">
        <v>29</v>
      </c>
      <c r="C74" s="7" t="s">
        <v>29</v>
      </c>
      <c r="D74" s="7" t="s">
        <v>29</v>
      </c>
      <c r="E74" s="7">
        <v>0</v>
      </c>
      <c r="F74" s="7">
        <v>0</v>
      </c>
      <c r="G74" s="7">
        <f t="shared" si="19"/>
        <v>0</v>
      </c>
      <c r="H74" s="7">
        <v>0</v>
      </c>
      <c r="I74" s="7">
        <v>0</v>
      </c>
      <c r="J74" s="7">
        <v>0</v>
      </c>
      <c r="K74" s="7">
        <f t="shared" si="17"/>
        <v>0</v>
      </c>
      <c r="L74" s="8" t="str">
        <f t="shared" si="18"/>
        <v>Validado</v>
      </c>
    </row>
    <row r="75" spans="1:12" x14ac:dyDescent="0.2">
      <c r="A75" s="7" t="s">
        <v>52</v>
      </c>
      <c r="B75" s="7" t="s">
        <v>29</v>
      </c>
      <c r="C75" s="7" t="s">
        <v>29</v>
      </c>
      <c r="D75" s="7" t="s">
        <v>29</v>
      </c>
      <c r="E75" s="7">
        <v>0</v>
      </c>
      <c r="F75" s="7">
        <v>0</v>
      </c>
      <c r="G75" s="7">
        <f t="shared" si="19"/>
        <v>0</v>
      </c>
      <c r="H75" s="7">
        <v>0</v>
      </c>
      <c r="I75" s="7">
        <v>0</v>
      </c>
      <c r="J75" s="7">
        <v>0</v>
      </c>
      <c r="K75" s="7">
        <f t="shared" si="17"/>
        <v>0</v>
      </c>
      <c r="L75" s="8" t="str">
        <f t="shared" si="18"/>
        <v>Validado</v>
      </c>
    </row>
    <row r="76" spans="1:12" x14ac:dyDescent="0.2">
      <c r="A76" s="7" t="s">
        <v>53</v>
      </c>
      <c r="B76" s="7" t="s">
        <v>29</v>
      </c>
      <c r="C76" s="7" t="s">
        <v>29</v>
      </c>
      <c r="D76" s="7" t="s">
        <v>29</v>
      </c>
      <c r="E76" s="7">
        <v>0</v>
      </c>
      <c r="F76" s="7">
        <v>0</v>
      </c>
      <c r="G76" s="7">
        <f t="shared" si="19"/>
        <v>0</v>
      </c>
      <c r="H76" s="7">
        <v>0</v>
      </c>
      <c r="I76" s="7">
        <v>0</v>
      </c>
      <c r="J76" s="7">
        <v>0</v>
      </c>
      <c r="K76" s="7">
        <f t="shared" si="17"/>
        <v>0</v>
      </c>
      <c r="L76" s="8" t="str">
        <f t="shared" si="18"/>
        <v>Validado</v>
      </c>
    </row>
    <row r="77" spans="1:12" x14ac:dyDescent="0.2">
      <c r="G77" s="7">
        <f>SUM(G72:G76)</f>
        <v>0</v>
      </c>
      <c r="H77" s="7">
        <f>SUM(H72:H76)</f>
        <v>0</v>
      </c>
      <c r="I77" s="7">
        <f>SUM(I72:I76)</f>
        <v>0</v>
      </c>
      <c r="J77" s="7">
        <f>SUM(J72:J76)</f>
        <v>0</v>
      </c>
      <c r="K77" s="7">
        <f>SUM(K72:K76)</f>
        <v>0</v>
      </c>
      <c r="L77" s="8" t="str">
        <f t="shared" si="18"/>
        <v>Validado</v>
      </c>
    </row>
    <row r="79" spans="1:12" ht="13.5" thickBot="1" x14ac:dyDescent="0.25"/>
    <row r="80" spans="1:12" ht="13.5" thickBot="1" x14ac:dyDescent="0.25">
      <c r="A80" s="179" t="s">
        <v>54</v>
      </c>
      <c r="B80" s="180"/>
      <c r="C80" s="180"/>
      <c r="D80" s="180"/>
      <c r="E80" s="180"/>
      <c r="F80" s="181"/>
    </row>
    <row r="82" spans="1:16" ht="38.25" x14ac:dyDescent="0.2">
      <c r="A82" s="55" t="s">
        <v>55</v>
      </c>
      <c r="B82" s="55" t="s">
        <v>24</v>
      </c>
      <c r="C82" s="55" t="s">
        <v>25</v>
      </c>
      <c r="D82" s="55" t="s">
        <v>26</v>
      </c>
      <c r="E82" s="55" t="s">
        <v>23</v>
      </c>
    </row>
    <row r="83" spans="1:16" x14ac:dyDescent="0.2">
      <c r="A83" s="7" t="s">
        <v>56</v>
      </c>
      <c r="B83" s="7">
        <f>H22+J31+I40</f>
        <v>0</v>
      </c>
      <c r="C83" s="7">
        <f>I22+K31+J40+J49</f>
        <v>0</v>
      </c>
      <c r="D83" s="7">
        <f>J22</f>
        <v>0</v>
      </c>
      <c r="E83" s="7">
        <f>SUM(B83:D83)</f>
        <v>0</v>
      </c>
    </row>
    <row r="84" spans="1:16" x14ac:dyDescent="0.2">
      <c r="A84" s="7" t="s">
        <v>40</v>
      </c>
      <c r="B84" s="7">
        <f>H58</f>
        <v>0</v>
      </c>
      <c r="C84" s="7">
        <f>I58</f>
        <v>0</v>
      </c>
      <c r="D84" s="7">
        <f>J58</f>
        <v>0</v>
      </c>
      <c r="E84" s="7">
        <f>SUM(B84:D84)</f>
        <v>0</v>
      </c>
    </row>
    <row r="85" spans="1:16" x14ac:dyDescent="0.2">
      <c r="A85" s="7" t="s">
        <v>57</v>
      </c>
      <c r="B85" s="7">
        <f>H67</f>
        <v>0</v>
      </c>
      <c r="C85" s="7">
        <f>I67</f>
        <v>0</v>
      </c>
      <c r="D85" s="7">
        <f>J67</f>
        <v>0</v>
      </c>
      <c r="E85" s="7">
        <f>SUM(B85:D85)</f>
        <v>0</v>
      </c>
    </row>
    <row r="86" spans="1:16" x14ac:dyDescent="0.2">
      <c r="A86" s="7" t="s">
        <v>58</v>
      </c>
      <c r="B86" s="7">
        <f>H77</f>
        <v>0</v>
      </c>
      <c r="C86" s="7">
        <f>I77</f>
        <v>0</v>
      </c>
      <c r="D86" s="7">
        <f>J77</f>
        <v>0</v>
      </c>
      <c r="E86" s="7">
        <f>SUM(B86:D86)</f>
        <v>0</v>
      </c>
    </row>
    <row r="87" spans="1:16" x14ac:dyDescent="0.2">
      <c r="A87" s="56" t="s">
        <v>27</v>
      </c>
      <c r="B87" s="56">
        <f>SUM(B83:B86)</f>
        <v>0</v>
      </c>
      <c r="C87" s="56">
        <f>SUM(C83:C86)</f>
        <v>0</v>
      </c>
      <c r="D87" s="56">
        <f>SUM(D83:D86)</f>
        <v>0</v>
      </c>
      <c r="E87" s="56">
        <f>SUM(E83:E86)</f>
        <v>0</v>
      </c>
    </row>
    <row r="90" spans="1:16" x14ac:dyDescent="0.2">
      <c r="A90" s="60" t="s">
        <v>59</v>
      </c>
      <c r="B90" s="61" t="s">
        <v>60</v>
      </c>
      <c r="C90" s="62" t="s">
        <v>61</v>
      </c>
      <c r="D90" s="126" t="s">
        <v>62</v>
      </c>
      <c r="E90" s="128" t="s">
        <v>63</v>
      </c>
      <c r="F90" s="63"/>
      <c r="G90" s="63"/>
      <c r="H90" s="63"/>
      <c r="I90" s="63"/>
      <c r="J90" s="63"/>
      <c r="K90" s="63"/>
      <c r="L90" s="63"/>
      <c r="M90" s="63"/>
      <c r="N90" s="63"/>
      <c r="O90" s="63"/>
      <c r="P90" s="63"/>
    </row>
    <row r="91" spans="1:16" x14ac:dyDescent="0.2">
      <c r="A91" s="64" t="s">
        <v>24</v>
      </c>
      <c r="B91" s="95">
        <f>B87</f>
        <v>0</v>
      </c>
      <c r="C91" s="114" t="e">
        <f>B91/$B$94</f>
        <v>#DIV/0!</v>
      </c>
      <c r="D91" s="127" t="e">
        <f>B91/$B$97</f>
        <v>#DIV/0!</v>
      </c>
      <c r="E91" s="125" t="str">
        <f>IF(B91&lt;=26000000,"Validado","Excede")</f>
        <v>Validado</v>
      </c>
      <c r="N91" s="63"/>
      <c r="O91" s="63"/>
      <c r="P91" s="63"/>
    </row>
    <row r="92" spans="1:16" x14ac:dyDescent="0.2">
      <c r="A92" s="65" t="s">
        <v>6</v>
      </c>
      <c r="B92" s="96">
        <f>C87</f>
        <v>0</v>
      </c>
      <c r="C92" s="114" t="e">
        <f t="shared" ref="C92:C93" si="20">B92/$B$94</f>
        <v>#DIV/0!</v>
      </c>
      <c r="D92" s="114" t="e">
        <f t="shared" ref="D92:D93" si="21">B92/$B$97</f>
        <v>#DIV/0!</v>
      </c>
      <c r="N92" s="63"/>
      <c r="O92" s="63"/>
      <c r="P92" s="63"/>
    </row>
    <row r="93" spans="1:16" x14ac:dyDescent="0.2">
      <c r="A93" s="66" t="s">
        <v>64</v>
      </c>
      <c r="B93" s="97">
        <f>D87</f>
        <v>0</v>
      </c>
      <c r="C93" s="114" t="e">
        <f t="shared" si="20"/>
        <v>#DIV/0!</v>
      </c>
      <c r="D93" s="114" t="e">
        <f t="shared" si="21"/>
        <v>#DIV/0!</v>
      </c>
      <c r="N93" s="63"/>
      <c r="O93" s="63"/>
      <c r="P93" s="63"/>
    </row>
    <row r="94" spans="1:16" x14ac:dyDescent="0.2">
      <c r="A94" s="67" t="s">
        <v>65</v>
      </c>
      <c r="B94" s="98">
        <f>SUM(B91:B93)</f>
        <v>0</v>
      </c>
      <c r="C94" s="63"/>
      <c r="D94" s="63"/>
      <c r="E94" s="174" t="s">
        <v>66</v>
      </c>
      <c r="F94" s="174"/>
      <c r="G94" s="174"/>
      <c r="H94" s="174"/>
      <c r="I94" s="174"/>
      <c r="J94" s="174"/>
      <c r="K94" s="174"/>
      <c r="L94" s="174"/>
      <c r="M94" s="174"/>
      <c r="N94" s="63"/>
      <c r="O94" s="63"/>
      <c r="P94" s="63"/>
    </row>
    <row r="95" spans="1:16" x14ac:dyDescent="0.2">
      <c r="E95" s="175" t="s">
        <v>67</v>
      </c>
      <c r="F95" s="175"/>
      <c r="G95" s="175"/>
      <c r="H95" s="175"/>
      <c r="I95" s="175"/>
      <c r="J95" s="175"/>
      <c r="K95" s="175"/>
      <c r="L95" s="175"/>
      <c r="M95" s="63"/>
    </row>
    <row r="96" spans="1:16" x14ac:dyDescent="0.2">
      <c r="E96" s="175"/>
      <c r="F96" s="175"/>
      <c r="G96" s="175"/>
      <c r="H96" s="175"/>
      <c r="I96" s="175"/>
      <c r="J96" s="175"/>
      <c r="K96" s="175"/>
      <c r="L96" s="175"/>
      <c r="M96" s="63"/>
    </row>
    <row r="97" spans="1:7" x14ac:dyDescent="0.2">
      <c r="A97" s="100" t="s">
        <v>68</v>
      </c>
      <c r="B97" s="99">
        <f>'COSTO TOTAL'!B41</f>
        <v>0</v>
      </c>
    </row>
    <row r="105" spans="1:7" x14ac:dyDescent="0.2">
      <c r="G105" s="87"/>
    </row>
    <row r="106" spans="1:7" x14ac:dyDescent="0.2">
      <c r="G106" s="87"/>
    </row>
  </sheetData>
  <mergeCells count="18">
    <mergeCell ref="E95:L96"/>
    <mergeCell ref="A9:C13"/>
    <mergeCell ref="A15:F15"/>
    <mergeCell ref="A24:F24"/>
    <mergeCell ref="A33:F33"/>
    <mergeCell ref="A42:F42"/>
    <mergeCell ref="A51:F51"/>
    <mergeCell ref="A60:F60"/>
    <mergeCell ref="A69:F69"/>
    <mergeCell ref="A80:F80"/>
    <mergeCell ref="H16:J16"/>
    <mergeCell ref="J25:L25"/>
    <mergeCell ref="I34:K34"/>
    <mergeCell ref="I43:K43"/>
    <mergeCell ref="I52:K52"/>
    <mergeCell ref="H61:J61"/>
    <mergeCell ref="H70:J70"/>
    <mergeCell ref="E94:M94"/>
  </mergeCells>
  <conditionalFormatting sqref="D27:D30">
    <cfRule type="cellIs" dxfId="49" priority="17" operator="lessThan">
      <formula>90</formula>
    </cfRule>
  </conditionalFormatting>
  <conditionalFormatting sqref="D36:D39">
    <cfRule type="cellIs" dxfId="48" priority="19" operator="lessThan">
      <formula>36</formula>
    </cfRule>
  </conditionalFormatting>
  <conditionalFormatting sqref="E36:E39">
    <cfRule type="cellIs" dxfId="47" priority="18" operator="greaterThan">
      <formula>500000</formula>
    </cfRule>
  </conditionalFormatting>
  <conditionalFormatting sqref="F27:F30">
    <cfRule type="cellIs" dxfId="46" priority="3" operator="greaterThan">
      <formula>2500000</formula>
    </cfRule>
  </conditionalFormatting>
  <conditionalFormatting sqref="F36:F39">
    <cfRule type="cellIs" dxfId="45" priority="4" operator="lessThan">
      <formula>E36</formula>
    </cfRule>
  </conditionalFormatting>
  <conditionalFormatting sqref="L18:L22 L54:L57 M58 L63:L66 M67 L72:L77">
    <cfRule type="cellIs" dxfId="44" priority="16" operator="equal">
      <formula>"Error"</formula>
    </cfRule>
  </conditionalFormatting>
  <conditionalFormatting sqref="M36:M40">
    <cfRule type="cellIs" dxfId="43" priority="14" operator="equal">
      <formula>"Error"</formula>
    </cfRule>
  </conditionalFormatting>
  <conditionalFormatting sqref="M45:M49">
    <cfRule type="cellIs" dxfId="42" priority="1" operator="equal">
      <formula>"Error"</formula>
    </cfRule>
  </conditionalFormatting>
  <conditionalFormatting sqref="N27:N31">
    <cfRule type="cellIs" dxfId="41" priority="15" operator="equal">
      <formula>"Error"</formula>
    </cfRule>
  </conditionalFormatting>
  <conditionalFormatting sqref="O27:O30">
    <cfRule type="cellIs" dxfId="40" priority="6" operator="greaterThan">
      <formula>2500000</formula>
    </cfRule>
  </conditionalFormatting>
  <pageMargins left="0.75" right="0.75" top="1" bottom="1" header="0" footer="0"/>
  <pageSetup scale="77" fitToHeight="4"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4E6B1-1227-4951-BA59-C80C8328EF86}">
  <sheetPr>
    <tabColor theme="0"/>
    <pageSetUpPr fitToPage="1"/>
  </sheetPr>
  <dimension ref="A2:Q106"/>
  <sheetViews>
    <sheetView showGridLines="0" topLeftCell="A81" zoomScaleNormal="100" workbookViewId="0">
      <selection activeCell="B98" sqref="B98"/>
    </sheetView>
  </sheetViews>
  <sheetFormatPr baseColWidth="10" defaultColWidth="11.42578125" defaultRowHeight="12.75" x14ac:dyDescent="0.2"/>
  <cols>
    <col min="1" max="1" width="47.28515625" style="8" customWidth="1"/>
    <col min="2" max="2" width="15.5703125" style="8" customWidth="1"/>
    <col min="3" max="3" width="14.85546875" style="8" customWidth="1"/>
    <col min="4" max="4" width="12" style="8" customWidth="1"/>
    <col min="5" max="5" width="11.85546875" style="8" customWidth="1"/>
    <col min="6" max="6" width="12" style="8" customWidth="1"/>
    <col min="7" max="7" width="13.140625" style="8" customWidth="1"/>
    <col min="8" max="8" width="12.5703125" style="8" customWidth="1"/>
    <col min="9" max="9" width="13.28515625" style="8" customWidth="1"/>
    <col min="10" max="10" width="12.7109375" style="8" customWidth="1"/>
    <col min="11" max="13" width="12.5703125" style="8" customWidth="1"/>
    <col min="14" max="14" width="12.42578125" style="8" customWidth="1"/>
    <col min="15" max="15" width="13.85546875" style="8" customWidth="1"/>
    <col min="16" max="16" width="10.42578125" style="8" bestFit="1" customWidth="1"/>
    <col min="17" max="17" width="14.85546875" style="8" bestFit="1" customWidth="1"/>
    <col min="18" max="16384" width="11.42578125" style="8"/>
  </cols>
  <sheetData>
    <row r="2" spans="1:10" s="10" customFormat="1" ht="15.75" x14ac:dyDescent="0.2">
      <c r="A2" s="10" t="s">
        <v>135</v>
      </c>
    </row>
    <row r="3" spans="1:10" s="10" customFormat="1" ht="15.75" x14ac:dyDescent="0.2">
      <c r="A3" s="47" t="s">
        <v>127</v>
      </c>
    </row>
    <row r="4" spans="1:10" s="2" customFormat="1" x14ac:dyDescent="0.2">
      <c r="A4" s="104" t="s">
        <v>128</v>
      </c>
      <c r="C4" s="103">
        <v>0</v>
      </c>
      <c r="D4" s="3"/>
      <c r="E4" s="3"/>
      <c r="F4" s="3"/>
      <c r="G4" s="3"/>
      <c r="H4" s="3"/>
      <c r="I4" s="3"/>
    </row>
    <row r="5" spans="1:10" s="2" customFormat="1" x14ac:dyDescent="0.2">
      <c r="A5" s="2" t="s">
        <v>129</v>
      </c>
      <c r="C5" s="103">
        <v>0</v>
      </c>
      <c r="D5" s="3"/>
      <c r="E5" s="3"/>
      <c r="F5" s="3"/>
      <c r="G5" s="3"/>
      <c r="H5" s="3"/>
      <c r="I5" s="3"/>
    </row>
    <row r="6" spans="1:10" s="2" customFormat="1" x14ac:dyDescent="0.2">
      <c r="A6" s="2" t="s">
        <v>130</v>
      </c>
      <c r="C6" s="103">
        <v>0</v>
      </c>
      <c r="D6" s="4"/>
      <c r="E6" s="5"/>
      <c r="F6" s="5"/>
      <c r="G6" s="5"/>
      <c r="H6" s="5"/>
      <c r="I6" s="5"/>
    </row>
    <row r="7" spans="1:10" s="2" customFormat="1" x14ac:dyDescent="0.2">
      <c r="A7" s="2" t="s">
        <v>69</v>
      </c>
      <c r="C7" s="102">
        <v>0</v>
      </c>
      <c r="D7" s="4"/>
      <c r="E7" s="5"/>
      <c r="F7" s="5"/>
      <c r="G7" s="5"/>
      <c r="H7" s="5"/>
      <c r="I7" s="5"/>
    </row>
    <row r="9" spans="1:10" x14ac:dyDescent="0.2">
      <c r="A9" s="161" t="s">
        <v>2</v>
      </c>
      <c r="B9" s="162"/>
      <c r="C9" s="163"/>
    </row>
    <row r="10" spans="1:10" x14ac:dyDescent="0.2">
      <c r="A10" s="164"/>
      <c r="B10" s="165"/>
      <c r="C10" s="166"/>
    </row>
    <row r="11" spans="1:10" x14ac:dyDescent="0.2">
      <c r="A11" s="164"/>
      <c r="B11" s="165"/>
      <c r="C11" s="166"/>
    </row>
    <row r="12" spans="1:10" x14ac:dyDescent="0.2">
      <c r="A12" s="164"/>
      <c r="B12" s="165"/>
      <c r="C12" s="166"/>
    </row>
    <row r="13" spans="1:10" x14ac:dyDescent="0.2">
      <c r="A13" s="167"/>
      <c r="B13" s="168"/>
      <c r="C13" s="169"/>
    </row>
    <row r="15" spans="1:10" x14ac:dyDescent="0.2">
      <c r="A15" s="176" t="s">
        <v>15</v>
      </c>
      <c r="B15" s="177"/>
      <c r="C15" s="177"/>
      <c r="D15" s="177"/>
      <c r="E15" s="177"/>
      <c r="F15" s="178"/>
    </row>
    <row r="16" spans="1:10" x14ac:dyDescent="0.2">
      <c r="H16" s="171" t="s">
        <v>16</v>
      </c>
      <c r="I16" s="172"/>
      <c r="J16" s="172"/>
    </row>
    <row r="17" spans="1:15" s="54" customFormat="1" ht="51" x14ac:dyDescent="0.2">
      <c r="A17" s="53" t="s">
        <v>17</v>
      </c>
      <c r="B17" s="53" t="s">
        <v>18</v>
      </c>
      <c r="C17" s="53" t="s">
        <v>19</v>
      </c>
      <c r="D17" s="53" t="s">
        <v>20</v>
      </c>
      <c r="E17" s="53" t="s">
        <v>21</v>
      </c>
      <c r="F17" s="53" t="s">
        <v>22</v>
      </c>
      <c r="G17" s="57" t="s">
        <v>23</v>
      </c>
      <c r="H17" s="55" t="s">
        <v>24</v>
      </c>
      <c r="I17" s="55" t="s">
        <v>25</v>
      </c>
      <c r="J17" s="55" t="s">
        <v>26</v>
      </c>
      <c r="K17" s="53" t="s">
        <v>27</v>
      </c>
      <c r="L17" s="53" t="s">
        <v>28</v>
      </c>
    </row>
    <row r="18" spans="1:15" x14ac:dyDescent="0.2">
      <c r="A18" s="7" t="s">
        <v>124</v>
      </c>
      <c r="B18" s="7" t="s">
        <v>29</v>
      </c>
      <c r="C18" s="7" t="s">
        <v>29</v>
      </c>
      <c r="D18" s="7">
        <v>0</v>
      </c>
      <c r="E18" s="7">
        <v>0</v>
      </c>
      <c r="F18" s="7">
        <v>0</v>
      </c>
      <c r="G18" s="7">
        <f>E18*F18</f>
        <v>0</v>
      </c>
      <c r="H18" s="7">
        <v>0</v>
      </c>
      <c r="I18" s="7">
        <v>0</v>
      </c>
      <c r="J18" s="7">
        <v>0</v>
      </c>
      <c r="K18" s="7">
        <f>SUM(H18:J18)</f>
        <v>0</v>
      </c>
      <c r="L18" s="8" t="str">
        <f>IF(G18=K18,"Validado","Error")</f>
        <v>Validado</v>
      </c>
    </row>
    <row r="19" spans="1:15" x14ac:dyDescent="0.2">
      <c r="A19" s="7" t="s">
        <v>125</v>
      </c>
      <c r="B19" s="7" t="s">
        <v>29</v>
      </c>
      <c r="C19" s="7" t="s">
        <v>29</v>
      </c>
      <c r="D19" s="7">
        <v>0</v>
      </c>
      <c r="E19" s="7">
        <v>0</v>
      </c>
      <c r="F19" s="7">
        <v>0</v>
      </c>
      <c r="G19" s="7">
        <f t="shared" ref="G19:G21" si="0">E19*F19</f>
        <v>0</v>
      </c>
      <c r="H19" s="7">
        <v>0</v>
      </c>
      <c r="I19" s="7">
        <v>0</v>
      </c>
      <c r="J19" s="7">
        <v>0</v>
      </c>
      <c r="K19" s="7">
        <f>SUM(H19:J19)</f>
        <v>0</v>
      </c>
      <c r="L19" s="8" t="str">
        <f>IF(G19=K19,"Validado","Error")</f>
        <v>Validado</v>
      </c>
    </row>
    <row r="20" spans="1:15" x14ac:dyDescent="0.2">
      <c r="A20" s="7" t="s">
        <v>126</v>
      </c>
      <c r="B20" s="7" t="s">
        <v>29</v>
      </c>
      <c r="C20" s="7" t="s">
        <v>29</v>
      </c>
      <c r="D20" s="7">
        <v>0</v>
      </c>
      <c r="E20" s="7">
        <v>0</v>
      </c>
      <c r="F20" s="7">
        <v>0</v>
      </c>
      <c r="G20" s="7">
        <f t="shared" si="0"/>
        <v>0</v>
      </c>
      <c r="H20" s="7">
        <v>0</v>
      </c>
      <c r="I20" s="7">
        <v>0</v>
      </c>
      <c r="J20" s="7">
        <v>0</v>
      </c>
      <c r="K20" s="7">
        <f>SUM(H20:J20)</f>
        <v>0</v>
      </c>
      <c r="L20" s="8" t="str">
        <f>IF(G20=K20,"Validado","Error")</f>
        <v>Validado</v>
      </c>
    </row>
    <row r="21" spans="1:15" x14ac:dyDescent="0.2">
      <c r="A21" s="7" t="s">
        <v>29</v>
      </c>
      <c r="B21" s="7" t="s">
        <v>29</v>
      </c>
      <c r="C21" s="7" t="s">
        <v>29</v>
      </c>
      <c r="D21" s="7">
        <v>0</v>
      </c>
      <c r="E21" s="7">
        <v>0</v>
      </c>
      <c r="F21" s="7">
        <v>0</v>
      </c>
      <c r="G21" s="7">
        <f t="shared" si="0"/>
        <v>0</v>
      </c>
      <c r="H21" s="7">
        <v>0</v>
      </c>
      <c r="I21" s="7">
        <v>0</v>
      </c>
      <c r="J21" s="7">
        <v>0</v>
      </c>
      <c r="K21" s="7">
        <f>SUM(H21:J21)</f>
        <v>0</v>
      </c>
      <c r="L21" s="8" t="str">
        <f>IF(G21=K21,"Validado","Error")</f>
        <v>Validado</v>
      </c>
    </row>
    <row r="22" spans="1:15" x14ac:dyDescent="0.2">
      <c r="G22" s="7">
        <f>SUM(G18:G21)</f>
        <v>0</v>
      </c>
      <c r="H22" s="7">
        <f t="shared" ref="H22:J22" si="1">SUM(H18:H21)</f>
        <v>0</v>
      </c>
      <c r="I22" s="7">
        <f t="shared" si="1"/>
        <v>0</v>
      </c>
      <c r="J22" s="7">
        <f t="shared" si="1"/>
        <v>0</v>
      </c>
      <c r="K22" s="7">
        <f>SUM(K18:K21)</f>
        <v>0</v>
      </c>
      <c r="L22" s="8" t="str">
        <f>IF(G22=K22,"Validado","Error")</f>
        <v>Validado</v>
      </c>
    </row>
    <row r="24" spans="1:15" x14ac:dyDescent="0.2">
      <c r="A24" s="176" t="s">
        <v>30</v>
      </c>
      <c r="B24" s="177"/>
      <c r="C24" s="177"/>
      <c r="D24" s="177"/>
      <c r="E24" s="177"/>
      <c r="F24" s="178"/>
    </row>
    <row r="25" spans="1:15" x14ac:dyDescent="0.2">
      <c r="J25" s="171" t="s">
        <v>16</v>
      </c>
      <c r="K25" s="172"/>
      <c r="L25" s="172"/>
    </row>
    <row r="26" spans="1:15" s="54" customFormat="1" ht="63.75" x14ac:dyDescent="0.2">
      <c r="A26" s="53" t="s">
        <v>17</v>
      </c>
      <c r="B26" s="53" t="s">
        <v>18</v>
      </c>
      <c r="C26" s="53" t="s">
        <v>19</v>
      </c>
      <c r="D26" s="53" t="s">
        <v>31</v>
      </c>
      <c r="E26" s="53" t="s">
        <v>32</v>
      </c>
      <c r="F26" s="53" t="s">
        <v>33</v>
      </c>
      <c r="G26" s="53" t="s">
        <v>34</v>
      </c>
      <c r="H26" s="53" t="s">
        <v>22</v>
      </c>
      <c r="I26" s="57" t="s">
        <v>23</v>
      </c>
      <c r="J26" s="55" t="s">
        <v>24</v>
      </c>
      <c r="K26" s="55" t="s">
        <v>25</v>
      </c>
      <c r="L26" s="55" t="s">
        <v>26</v>
      </c>
      <c r="M26" s="53" t="s">
        <v>27</v>
      </c>
      <c r="N26" s="53" t="s">
        <v>28</v>
      </c>
      <c r="O26" s="53" t="s">
        <v>35</v>
      </c>
    </row>
    <row r="27" spans="1:15" x14ac:dyDescent="0.2">
      <c r="A27" s="7" t="s">
        <v>124</v>
      </c>
      <c r="B27" s="7" t="s">
        <v>29</v>
      </c>
      <c r="C27" s="7" t="s">
        <v>29</v>
      </c>
      <c r="D27" s="150">
        <v>90</v>
      </c>
      <c r="E27" s="7">
        <v>0</v>
      </c>
      <c r="F27" s="7">
        <f>D27*E27</f>
        <v>0</v>
      </c>
      <c r="G27" s="7">
        <v>0</v>
      </c>
      <c r="H27" s="7">
        <v>0</v>
      </c>
      <c r="I27" s="7">
        <f>(F27*H27)+(G27*H27)</f>
        <v>0</v>
      </c>
      <c r="J27" s="7">
        <f>F27*H27</f>
        <v>0</v>
      </c>
      <c r="K27" s="101">
        <f>G27*H27</f>
        <v>0</v>
      </c>
      <c r="L27" s="101">
        <v>0</v>
      </c>
      <c r="M27" s="7">
        <f>SUM(J27:L27)</f>
        <v>0</v>
      </c>
      <c r="N27" s="8" t="str">
        <f>IF(AND(D27&gt;=90,F27+G27&lt;=2500000,I27=M27),"Validado","Error")</f>
        <v>Validado</v>
      </c>
      <c r="O27" s="8">
        <v>0</v>
      </c>
    </row>
    <row r="28" spans="1:15" x14ac:dyDescent="0.2">
      <c r="A28" s="7" t="s">
        <v>125</v>
      </c>
      <c r="B28" s="7" t="s">
        <v>29</v>
      </c>
      <c r="C28" s="7" t="s">
        <v>29</v>
      </c>
      <c r="D28" s="150">
        <v>90</v>
      </c>
      <c r="E28" s="7">
        <v>0</v>
      </c>
      <c r="F28" s="7">
        <f t="shared" ref="F28:F30" si="2">D28*E28</f>
        <v>0</v>
      </c>
      <c r="G28" s="7">
        <v>0</v>
      </c>
      <c r="H28" s="7">
        <v>0</v>
      </c>
      <c r="I28" s="7">
        <f t="shared" ref="I28:I30" si="3">(F28*H28)+(G28*H28)</f>
        <v>0</v>
      </c>
      <c r="J28" s="7">
        <f t="shared" ref="J28:J30" si="4">F28*H28</f>
        <v>0</v>
      </c>
      <c r="K28" s="101">
        <f t="shared" ref="K28:K30" si="5">G28*H28</f>
        <v>0</v>
      </c>
      <c r="L28" s="101">
        <v>0</v>
      </c>
      <c r="M28" s="7">
        <f>SUM(J28:L28)</f>
        <v>0</v>
      </c>
      <c r="N28" s="8" t="str">
        <f t="shared" ref="N28:N30" si="6">IF(AND(D28&gt;=90,F28+G28&lt;=2500000,I28=M28),"Validado","Error")</f>
        <v>Validado</v>
      </c>
      <c r="O28" s="8">
        <v>0</v>
      </c>
    </row>
    <row r="29" spans="1:15" x14ac:dyDescent="0.2">
      <c r="A29" s="7" t="s">
        <v>29</v>
      </c>
      <c r="B29" s="7" t="s">
        <v>29</v>
      </c>
      <c r="C29" s="7" t="s">
        <v>29</v>
      </c>
      <c r="D29" s="150">
        <v>90</v>
      </c>
      <c r="E29" s="7">
        <v>0</v>
      </c>
      <c r="F29" s="7">
        <f t="shared" si="2"/>
        <v>0</v>
      </c>
      <c r="G29" s="7">
        <v>0</v>
      </c>
      <c r="H29" s="7">
        <v>0</v>
      </c>
      <c r="I29" s="7">
        <f t="shared" si="3"/>
        <v>0</v>
      </c>
      <c r="J29" s="7">
        <f t="shared" si="4"/>
        <v>0</v>
      </c>
      <c r="K29" s="101">
        <f t="shared" si="5"/>
        <v>0</v>
      </c>
      <c r="L29" s="101">
        <v>0</v>
      </c>
      <c r="M29" s="7">
        <f>SUM(J29:L29)</f>
        <v>0</v>
      </c>
      <c r="N29" s="8" t="str">
        <f t="shared" si="6"/>
        <v>Validado</v>
      </c>
      <c r="O29" s="8">
        <v>0</v>
      </c>
    </row>
    <row r="30" spans="1:15" x14ac:dyDescent="0.2">
      <c r="A30" s="7" t="s">
        <v>29</v>
      </c>
      <c r="B30" s="7" t="s">
        <v>29</v>
      </c>
      <c r="C30" s="7" t="s">
        <v>29</v>
      </c>
      <c r="D30" s="150">
        <v>90</v>
      </c>
      <c r="E30" s="7">
        <v>0</v>
      </c>
      <c r="F30" s="7">
        <f t="shared" si="2"/>
        <v>0</v>
      </c>
      <c r="G30" s="7">
        <v>0</v>
      </c>
      <c r="H30" s="7">
        <v>0</v>
      </c>
      <c r="I30" s="7">
        <f t="shared" si="3"/>
        <v>0</v>
      </c>
      <c r="J30" s="7">
        <f t="shared" si="4"/>
        <v>0</v>
      </c>
      <c r="K30" s="101">
        <f t="shared" si="5"/>
        <v>0</v>
      </c>
      <c r="L30" s="101">
        <v>0</v>
      </c>
      <c r="M30" s="7">
        <f>SUM(J30:L30)</f>
        <v>0</v>
      </c>
      <c r="N30" s="8" t="str">
        <f t="shared" si="6"/>
        <v>Validado</v>
      </c>
      <c r="O30" s="8">
        <v>0</v>
      </c>
    </row>
    <row r="31" spans="1:15" x14ac:dyDescent="0.2">
      <c r="I31" s="7">
        <f>SUM(I27:I30)</f>
        <v>0</v>
      </c>
      <c r="J31" s="7">
        <f t="shared" ref="J31:M31" si="7">SUM(J27:J30)</f>
        <v>0</v>
      </c>
      <c r="K31" s="101">
        <f t="shared" si="7"/>
        <v>0</v>
      </c>
      <c r="L31" s="101">
        <f t="shared" si="7"/>
        <v>0</v>
      </c>
      <c r="M31" s="7">
        <f t="shared" si="7"/>
        <v>0</v>
      </c>
      <c r="N31" s="8" t="str">
        <f>IF(I31=M31,"Validado","Error")</f>
        <v>Validado</v>
      </c>
      <c r="O31" s="8">
        <v>0</v>
      </c>
    </row>
    <row r="33" spans="1:17" x14ac:dyDescent="0.2">
      <c r="A33" s="176" t="s">
        <v>36</v>
      </c>
      <c r="B33" s="177"/>
      <c r="C33" s="177"/>
      <c r="D33" s="177"/>
      <c r="E33" s="177"/>
      <c r="F33" s="178"/>
    </row>
    <row r="34" spans="1:17" x14ac:dyDescent="0.2">
      <c r="I34" s="171" t="s">
        <v>16</v>
      </c>
      <c r="J34" s="172"/>
      <c r="K34" s="172"/>
    </row>
    <row r="35" spans="1:17" s="54" customFormat="1" ht="63.75" x14ac:dyDescent="0.2">
      <c r="A35" s="53" t="s">
        <v>17</v>
      </c>
      <c r="B35" s="53" t="s">
        <v>18</v>
      </c>
      <c r="C35" s="53" t="s">
        <v>19</v>
      </c>
      <c r="D35" s="88" t="s">
        <v>37</v>
      </c>
      <c r="E35" s="53" t="s">
        <v>33</v>
      </c>
      <c r="F35" s="53" t="s">
        <v>34</v>
      </c>
      <c r="G35" s="53" t="s">
        <v>22</v>
      </c>
      <c r="H35" s="57" t="s">
        <v>23</v>
      </c>
      <c r="I35" s="55" t="s">
        <v>24</v>
      </c>
      <c r="J35" s="55" t="s">
        <v>25</v>
      </c>
      <c r="K35" s="55" t="s">
        <v>26</v>
      </c>
      <c r="L35" s="53" t="s">
        <v>27</v>
      </c>
      <c r="M35" s="53" t="s">
        <v>28</v>
      </c>
    </row>
    <row r="36" spans="1:17" x14ac:dyDescent="0.2">
      <c r="A36" s="7" t="s">
        <v>29</v>
      </c>
      <c r="B36" s="7" t="s">
        <v>29</v>
      </c>
      <c r="C36" s="7" t="s">
        <v>29</v>
      </c>
      <c r="D36" s="150">
        <v>36</v>
      </c>
      <c r="E36" s="7">
        <v>0</v>
      </c>
      <c r="F36" s="7">
        <v>0</v>
      </c>
      <c r="G36" s="7">
        <v>0</v>
      </c>
      <c r="H36" s="7">
        <f>(E36+F36)*G36</f>
        <v>0</v>
      </c>
      <c r="I36" s="7">
        <f>E36*G36</f>
        <v>0</v>
      </c>
      <c r="J36" s="7">
        <f>F36*G36</f>
        <v>0</v>
      </c>
      <c r="K36" s="7">
        <v>0</v>
      </c>
      <c r="L36" s="7">
        <f>SUM(I36:K36)</f>
        <v>0</v>
      </c>
      <c r="M36" s="8" t="str">
        <f>IF(AND(D36&gt;=36,E36&lt;=500000,H36=L36),"Validado","Error")</f>
        <v>Validado</v>
      </c>
      <c r="O36" s="54"/>
    </row>
    <row r="37" spans="1:17" x14ac:dyDescent="0.2">
      <c r="A37" s="7" t="s">
        <v>29</v>
      </c>
      <c r="B37" s="7" t="s">
        <v>29</v>
      </c>
      <c r="C37" s="7" t="s">
        <v>29</v>
      </c>
      <c r="D37" s="150">
        <v>36</v>
      </c>
      <c r="E37" s="7">
        <v>0</v>
      </c>
      <c r="F37" s="7">
        <v>0</v>
      </c>
      <c r="G37" s="7">
        <v>0</v>
      </c>
      <c r="H37" s="7">
        <f>(E37+F37)*G37</f>
        <v>0</v>
      </c>
      <c r="I37" s="7">
        <f t="shared" ref="I37:I39" si="8">E37*G37</f>
        <v>0</v>
      </c>
      <c r="J37" s="7">
        <f t="shared" ref="J37:J39" si="9">F37*G37</f>
        <v>0</v>
      </c>
      <c r="K37" s="7">
        <v>0</v>
      </c>
      <c r="L37" s="7">
        <f>SUM(I37:K37)</f>
        <v>0</v>
      </c>
      <c r="M37" s="8" t="str">
        <f t="shared" ref="M37:M39" si="10">IF(AND(D37&gt;=36,E37&lt;=500000,H37=L37),"Validado","Error")</f>
        <v>Validado</v>
      </c>
      <c r="O37" s="54"/>
    </row>
    <row r="38" spans="1:17" x14ac:dyDescent="0.2">
      <c r="A38" s="7" t="s">
        <v>29</v>
      </c>
      <c r="B38" s="7" t="s">
        <v>29</v>
      </c>
      <c r="C38" s="7" t="s">
        <v>29</v>
      </c>
      <c r="D38" s="150">
        <v>36</v>
      </c>
      <c r="E38" s="7">
        <v>0</v>
      </c>
      <c r="F38" s="7">
        <v>0</v>
      </c>
      <c r="G38" s="7">
        <v>0</v>
      </c>
      <c r="H38" s="7">
        <f>(E38+F38)*G38</f>
        <v>0</v>
      </c>
      <c r="I38" s="7">
        <f t="shared" si="8"/>
        <v>0</v>
      </c>
      <c r="J38" s="7">
        <f t="shared" si="9"/>
        <v>0</v>
      </c>
      <c r="K38" s="7">
        <v>0</v>
      </c>
      <c r="L38" s="7">
        <f>SUM(I38:K38)</f>
        <v>0</v>
      </c>
      <c r="M38" s="8" t="str">
        <f t="shared" si="10"/>
        <v>Validado</v>
      </c>
      <c r="O38" s="54"/>
    </row>
    <row r="39" spans="1:17" x14ac:dyDescent="0.2">
      <c r="A39" s="7" t="s">
        <v>29</v>
      </c>
      <c r="B39" s="7" t="s">
        <v>29</v>
      </c>
      <c r="C39" s="7" t="s">
        <v>29</v>
      </c>
      <c r="D39" s="150">
        <v>36</v>
      </c>
      <c r="E39" s="7">
        <v>0</v>
      </c>
      <c r="F39" s="7">
        <v>0</v>
      </c>
      <c r="G39" s="7">
        <v>0</v>
      </c>
      <c r="H39" s="7">
        <f>(E39+F39)*G39</f>
        <v>0</v>
      </c>
      <c r="I39" s="7">
        <f t="shared" si="8"/>
        <v>0</v>
      </c>
      <c r="J39" s="7">
        <f t="shared" si="9"/>
        <v>0</v>
      </c>
      <c r="K39" s="7">
        <v>0</v>
      </c>
      <c r="L39" s="7">
        <f>SUM(I39:K39)</f>
        <v>0</v>
      </c>
      <c r="M39" s="8" t="str">
        <f t="shared" si="10"/>
        <v>Validado</v>
      </c>
      <c r="O39" s="54"/>
    </row>
    <row r="40" spans="1:17" x14ac:dyDescent="0.2">
      <c r="H40" s="7">
        <f>SUM(H36:H39)</f>
        <v>0</v>
      </c>
      <c r="I40" s="7">
        <f>SUM(I36:I39)</f>
        <v>0</v>
      </c>
      <c r="J40" s="7">
        <f t="shared" ref="J40:L40" si="11">SUM(J36:J39)</f>
        <v>0</v>
      </c>
      <c r="K40" s="7">
        <f t="shared" si="11"/>
        <v>0</v>
      </c>
      <c r="L40" s="7">
        <f t="shared" si="11"/>
        <v>0</v>
      </c>
      <c r="M40" s="8" t="str">
        <f>IF(H40=L40,"Validado","Error")</f>
        <v>Validado</v>
      </c>
      <c r="O40" s="54"/>
    </row>
    <row r="41" spans="1:17" x14ac:dyDescent="0.2">
      <c r="Q41" s="54"/>
    </row>
    <row r="42" spans="1:17" x14ac:dyDescent="0.2">
      <c r="A42" s="176" t="s">
        <v>38</v>
      </c>
      <c r="B42" s="177"/>
      <c r="C42" s="177"/>
      <c r="D42" s="177"/>
      <c r="E42" s="177"/>
      <c r="F42" s="178"/>
    </row>
    <row r="43" spans="1:17" x14ac:dyDescent="0.2">
      <c r="I43" s="170" t="s">
        <v>16</v>
      </c>
      <c r="J43" s="170"/>
      <c r="K43" s="170"/>
    </row>
    <row r="44" spans="1:17" s="54" customFormat="1" ht="51" x14ac:dyDescent="0.2">
      <c r="A44" s="53" t="s">
        <v>17</v>
      </c>
      <c r="B44" s="53" t="s">
        <v>18</v>
      </c>
      <c r="C44" s="53" t="s">
        <v>19</v>
      </c>
      <c r="D44" s="53" t="s">
        <v>20</v>
      </c>
      <c r="E44" s="53" t="s">
        <v>32</v>
      </c>
      <c r="F44" s="53" t="s">
        <v>21</v>
      </c>
      <c r="G44" s="53" t="s">
        <v>22</v>
      </c>
      <c r="H44" s="57" t="s">
        <v>23</v>
      </c>
      <c r="I44" s="55" t="s">
        <v>24</v>
      </c>
      <c r="J44" s="55" t="s">
        <v>25</v>
      </c>
      <c r="K44" s="55" t="s">
        <v>26</v>
      </c>
      <c r="L44" s="53" t="s">
        <v>27</v>
      </c>
      <c r="M44" s="53" t="s">
        <v>28</v>
      </c>
    </row>
    <row r="45" spans="1:17" x14ac:dyDescent="0.2">
      <c r="A45" s="7" t="s">
        <v>29</v>
      </c>
      <c r="B45" s="7" t="s">
        <v>29</v>
      </c>
      <c r="C45" s="7" t="s">
        <v>29</v>
      </c>
      <c r="D45" s="7">
        <v>0</v>
      </c>
      <c r="E45" s="7">
        <v>0</v>
      </c>
      <c r="F45" s="7">
        <v>0</v>
      </c>
      <c r="G45" s="7">
        <v>0</v>
      </c>
      <c r="H45" s="7">
        <f>F45*G45</f>
        <v>0</v>
      </c>
      <c r="I45" s="58" t="s">
        <v>39</v>
      </c>
      <c r="J45" s="59">
        <v>0</v>
      </c>
      <c r="K45" s="7">
        <v>0</v>
      </c>
      <c r="L45" s="7">
        <f>SUM(I45:K45)</f>
        <v>0</v>
      </c>
      <c r="M45" s="8" t="str">
        <f>IF(H45=L45,"Validado","Error")</f>
        <v>Validado</v>
      </c>
    </row>
    <row r="46" spans="1:17" x14ac:dyDescent="0.2">
      <c r="A46" s="7" t="s">
        <v>29</v>
      </c>
      <c r="B46" s="7" t="s">
        <v>29</v>
      </c>
      <c r="C46" s="7" t="s">
        <v>29</v>
      </c>
      <c r="D46" s="7">
        <v>0</v>
      </c>
      <c r="E46" s="7">
        <v>0</v>
      </c>
      <c r="F46" s="7">
        <f t="shared" ref="F46:F48" si="12">D46*E46</f>
        <v>0</v>
      </c>
      <c r="G46" s="7">
        <v>0</v>
      </c>
      <c r="H46" s="7">
        <f t="shared" ref="H46:H48" si="13">F46*G46</f>
        <v>0</v>
      </c>
      <c r="I46" s="58" t="s">
        <v>39</v>
      </c>
      <c r="J46" s="59">
        <v>0</v>
      </c>
      <c r="K46" s="7">
        <v>0</v>
      </c>
      <c r="L46" s="7">
        <f>SUM(I46:K46)</f>
        <v>0</v>
      </c>
      <c r="M46" s="8" t="str">
        <f>IF(H46=L46,"Validado","Error")</f>
        <v>Validado</v>
      </c>
    </row>
    <row r="47" spans="1:17" x14ac:dyDescent="0.2">
      <c r="A47" s="7" t="s">
        <v>29</v>
      </c>
      <c r="B47" s="7" t="s">
        <v>29</v>
      </c>
      <c r="C47" s="7" t="s">
        <v>29</v>
      </c>
      <c r="D47" s="7">
        <v>0</v>
      </c>
      <c r="E47" s="7">
        <v>0</v>
      </c>
      <c r="F47" s="7">
        <f t="shared" si="12"/>
        <v>0</v>
      </c>
      <c r="G47" s="7">
        <v>0</v>
      </c>
      <c r="H47" s="7">
        <f t="shared" si="13"/>
        <v>0</v>
      </c>
      <c r="I47" s="58" t="s">
        <v>39</v>
      </c>
      <c r="J47" s="59">
        <v>0</v>
      </c>
      <c r="K47" s="7">
        <v>0</v>
      </c>
      <c r="L47" s="7">
        <f>SUM(I47:K47)</f>
        <v>0</v>
      </c>
      <c r="M47" s="8" t="str">
        <f>IF(H47=L47,"Validado","Error")</f>
        <v>Validado</v>
      </c>
    </row>
    <row r="48" spans="1:17" x14ac:dyDescent="0.2">
      <c r="A48" s="7" t="s">
        <v>29</v>
      </c>
      <c r="B48" s="7" t="s">
        <v>29</v>
      </c>
      <c r="C48" s="7" t="s">
        <v>29</v>
      </c>
      <c r="D48" s="7">
        <v>0</v>
      </c>
      <c r="E48" s="7">
        <v>0</v>
      </c>
      <c r="F48" s="7">
        <f t="shared" si="12"/>
        <v>0</v>
      </c>
      <c r="G48" s="7">
        <v>0</v>
      </c>
      <c r="H48" s="7">
        <f t="shared" si="13"/>
        <v>0</v>
      </c>
      <c r="I48" s="58" t="s">
        <v>39</v>
      </c>
      <c r="J48" s="59">
        <v>0</v>
      </c>
      <c r="K48" s="7">
        <v>0</v>
      </c>
      <c r="L48" s="7">
        <f>SUM(I48:K48)</f>
        <v>0</v>
      </c>
      <c r="M48" s="8" t="str">
        <f>IF(H48=L48,"Validado","Error")</f>
        <v>Validado</v>
      </c>
    </row>
    <row r="49" spans="1:17" x14ac:dyDescent="0.2">
      <c r="H49" s="7">
        <f>SUM(H45:H48)</f>
        <v>0</v>
      </c>
      <c r="I49" s="58">
        <v>0</v>
      </c>
      <c r="J49" s="59">
        <f>SUM(J45:J48)</f>
        <v>0</v>
      </c>
      <c r="K49" s="7">
        <f t="shared" ref="K49" si="14">SUM(K45:K48)</f>
        <v>0</v>
      </c>
      <c r="L49" s="7">
        <f>SUM(L45:L48)</f>
        <v>0</v>
      </c>
      <c r="M49" s="8" t="str">
        <f>IF(H49=L49,"Validado","Error")</f>
        <v>Validado</v>
      </c>
    </row>
    <row r="50" spans="1:17" x14ac:dyDescent="0.2">
      <c r="Q50" s="54"/>
    </row>
    <row r="51" spans="1:17" x14ac:dyDescent="0.2">
      <c r="A51" s="176" t="s">
        <v>40</v>
      </c>
      <c r="B51" s="177"/>
      <c r="C51" s="177"/>
      <c r="D51" s="177"/>
      <c r="E51" s="177"/>
      <c r="F51" s="178"/>
    </row>
    <row r="52" spans="1:17" x14ac:dyDescent="0.2">
      <c r="I52" s="171" t="s">
        <v>16</v>
      </c>
      <c r="J52" s="172"/>
      <c r="K52" s="172"/>
    </row>
    <row r="53" spans="1:17" s="54" customFormat="1" ht="38.25" x14ac:dyDescent="0.2">
      <c r="A53" s="53" t="s">
        <v>17</v>
      </c>
      <c r="B53" s="53" t="s">
        <v>41</v>
      </c>
      <c r="C53" s="53" t="s">
        <v>42</v>
      </c>
      <c r="D53" s="53" t="s">
        <v>43</v>
      </c>
      <c r="E53" s="53" t="s">
        <v>44</v>
      </c>
      <c r="F53" s="53" t="s">
        <v>45</v>
      </c>
      <c r="G53" s="57" t="s">
        <v>23</v>
      </c>
      <c r="H53" s="55" t="s">
        <v>24</v>
      </c>
      <c r="I53" s="55" t="s">
        <v>25</v>
      </c>
      <c r="J53" s="55" t="s">
        <v>26</v>
      </c>
      <c r="K53" s="53" t="s">
        <v>27</v>
      </c>
      <c r="L53" s="53" t="s">
        <v>28</v>
      </c>
    </row>
    <row r="54" spans="1:17" x14ac:dyDescent="0.2">
      <c r="A54" s="7" t="s">
        <v>29</v>
      </c>
      <c r="B54" s="7" t="s">
        <v>29</v>
      </c>
      <c r="C54" s="7" t="s">
        <v>29</v>
      </c>
      <c r="D54" s="7" t="s">
        <v>29</v>
      </c>
      <c r="E54" s="7">
        <v>0</v>
      </c>
      <c r="F54" s="7">
        <v>0</v>
      </c>
      <c r="G54" s="7">
        <f>E54*F54</f>
        <v>0</v>
      </c>
      <c r="H54" s="7">
        <v>0</v>
      </c>
      <c r="I54" s="7">
        <v>0</v>
      </c>
      <c r="J54" s="7">
        <v>0</v>
      </c>
      <c r="K54" s="7">
        <f>SUM(H54:J54)</f>
        <v>0</v>
      </c>
      <c r="L54" s="8" t="str">
        <f>IF(G54=K54,"Validado","Error")</f>
        <v>Validado</v>
      </c>
    </row>
    <row r="55" spans="1:17" x14ac:dyDescent="0.2">
      <c r="A55" s="7" t="s">
        <v>29</v>
      </c>
      <c r="B55" s="7" t="s">
        <v>29</v>
      </c>
      <c r="C55" s="7" t="s">
        <v>29</v>
      </c>
      <c r="D55" s="7" t="s">
        <v>29</v>
      </c>
      <c r="E55" s="7">
        <v>0</v>
      </c>
      <c r="F55" s="7">
        <v>0</v>
      </c>
      <c r="G55" s="7">
        <f t="shared" ref="G55:G57" si="15">E55*F55</f>
        <v>0</v>
      </c>
      <c r="H55" s="7">
        <v>0</v>
      </c>
      <c r="I55" s="7">
        <v>0</v>
      </c>
      <c r="J55" s="7">
        <v>0</v>
      </c>
      <c r="K55" s="7">
        <f>SUM(H55:J55)</f>
        <v>0</v>
      </c>
      <c r="L55" s="8" t="str">
        <f>IF(G55=K55,"Validado","Error")</f>
        <v>Validado</v>
      </c>
    </row>
    <row r="56" spans="1:17" x14ac:dyDescent="0.2">
      <c r="A56" s="7" t="s">
        <v>29</v>
      </c>
      <c r="B56" s="7" t="s">
        <v>29</v>
      </c>
      <c r="C56" s="7" t="s">
        <v>29</v>
      </c>
      <c r="D56" s="7" t="s">
        <v>29</v>
      </c>
      <c r="E56" s="7">
        <v>0</v>
      </c>
      <c r="F56" s="7">
        <v>0</v>
      </c>
      <c r="G56" s="7">
        <f t="shared" si="15"/>
        <v>0</v>
      </c>
      <c r="H56" s="7">
        <v>0</v>
      </c>
      <c r="I56" s="7">
        <v>0</v>
      </c>
      <c r="J56" s="7">
        <v>0</v>
      </c>
      <c r="K56" s="7">
        <f>SUM(H56:J56)</f>
        <v>0</v>
      </c>
      <c r="L56" s="8" t="str">
        <f>IF(G56=K56,"Validado","Error")</f>
        <v>Validado</v>
      </c>
    </row>
    <row r="57" spans="1:17" x14ac:dyDescent="0.2">
      <c r="A57" s="7" t="s">
        <v>29</v>
      </c>
      <c r="B57" s="7" t="s">
        <v>29</v>
      </c>
      <c r="C57" s="7" t="s">
        <v>29</v>
      </c>
      <c r="D57" s="7" t="s">
        <v>29</v>
      </c>
      <c r="E57" s="7">
        <v>0</v>
      </c>
      <c r="F57" s="7">
        <v>0</v>
      </c>
      <c r="G57" s="92">
        <f t="shared" si="15"/>
        <v>0</v>
      </c>
      <c r="H57" s="7">
        <v>0</v>
      </c>
      <c r="I57" s="7">
        <v>0</v>
      </c>
      <c r="J57" s="7">
        <v>0</v>
      </c>
      <c r="K57" s="7">
        <f>SUM(H57:J57)</f>
        <v>0</v>
      </c>
      <c r="L57" s="8" t="str">
        <f>IF(G57=K57,"Validado","Error")</f>
        <v>Validado</v>
      </c>
    </row>
    <row r="58" spans="1:17" x14ac:dyDescent="0.2">
      <c r="G58" s="90">
        <f>SUM(G54:G57)</f>
        <v>0</v>
      </c>
      <c r="H58" s="91">
        <f>SUM(H54:H57)</f>
        <v>0</v>
      </c>
      <c r="I58" s="7">
        <f>SUM(I54:I57)</f>
        <v>0</v>
      </c>
      <c r="J58" s="7">
        <f>SUM(J54:J57)</f>
        <v>0</v>
      </c>
      <c r="K58" s="89">
        <f>SUM(H58:J58)</f>
        <v>0</v>
      </c>
      <c r="L58" s="8" t="str">
        <f>IF(G58=K58,"Validado","Error")</f>
        <v>Validado</v>
      </c>
    </row>
    <row r="60" spans="1:17" x14ac:dyDescent="0.2">
      <c r="A60" s="176" t="s">
        <v>46</v>
      </c>
      <c r="B60" s="177"/>
      <c r="C60" s="177"/>
      <c r="D60" s="177"/>
      <c r="E60" s="177"/>
      <c r="F60" s="178"/>
    </row>
    <row r="61" spans="1:17" x14ac:dyDescent="0.2">
      <c r="H61" s="173" t="s">
        <v>16</v>
      </c>
      <c r="I61" s="173"/>
      <c r="J61" s="173"/>
    </row>
    <row r="62" spans="1:17" ht="38.25" x14ac:dyDescent="0.2">
      <c r="A62" s="53" t="s">
        <v>17</v>
      </c>
      <c r="B62" s="53" t="s">
        <v>41</v>
      </c>
      <c r="C62" s="53" t="s">
        <v>42</v>
      </c>
      <c r="D62" s="53" t="s">
        <v>43</v>
      </c>
      <c r="E62" s="53" t="s">
        <v>44</v>
      </c>
      <c r="F62" s="53" t="s">
        <v>47</v>
      </c>
      <c r="G62" s="57" t="s">
        <v>23</v>
      </c>
      <c r="H62" s="55" t="s">
        <v>24</v>
      </c>
      <c r="I62" s="55" t="s">
        <v>25</v>
      </c>
      <c r="J62" s="55" t="s">
        <v>26</v>
      </c>
      <c r="K62" s="53" t="s">
        <v>27</v>
      </c>
      <c r="L62" s="53" t="s">
        <v>28</v>
      </c>
    </row>
    <row r="63" spans="1:17" x14ac:dyDescent="0.2">
      <c r="A63" s="7" t="s">
        <v>29</v>
      </c>
      <c r="B63" s="7" t="s">
        <v>29</v>
      </c>
      <c r="C63" s="7" t="s">
        <v>29</v>
      </c>
      <c r="D63" s="7" t="s">
        <v>29</v>
      </c>
      <c r="E63" s="7">
        <v>0</v>
      </c>
      <c r="F63" s="7">
        <v>0</v>
      </c>
      <c r="G63" s="7">
        <f>E63*F63</f>
        <v>0</v>
      </c>
      <c r="H63" s="7">
        <v>0</v>
      </c>
      <c r="I63" s="7">
        <v>0</v>
      </c>
      <c r="J63" s="7">
        <v>0</v>
      </c>
      <c r="K63" s="7">
        <f>SUM(H63:J63)</f>
        <v>0</v>
      </c>
      <c r="L63" s="8" t="str">
        <f>IF(G63=K63,"Validado","Error")</f>
        <v>Validado</v>
      </c>
    </row>
    <row r="64" spans="1:17" x14ac:dyDescent="0.2">
      <c r="A64" s="7" t="s">
        <v>29</v>
      </c>
      <c r="B64" s="7" t="s">
        <v>29</v>
      </c>
      <c r="C64" s="7" t="s">
        <v>29</v>
      </c>
      <c r="D64" s="7" t="s">
        <v>29</v>
      </c>
      <c r="E64" s="7">
        <v>0</v>
      </c>
      <c r="F64" s="7">
        <v>0</v>
      </c>
      <c r="G64" s="7">
        <f t="shared" ref="G64:G66" si="16">E64*F64</f>
        <v>0</v>
      </c>
      <c r="H64" s="7">
        <v>0</v>
      </c>
      <c r="I64" s="7">
        <v>0</v>
      </c>
      <c r="J64" s="7">
        <v>0</v>
      </c>
      <c r="K64" s="7">
        <f>SUM(H64:J64)</f>
        <v>0</v>
      </c>
      <c r="L64" s="8" t="str">
        <f>IF(G64=K64,"Validado","Error")</f>
        <v>Validado</v>
      </c>
    </row>
    <row r="65" spans="1:12" x14ac:dyDescent="0.2">
      <c r="A65" s="7" t="s">
        <v>29</v>
      </c>
      <c r="B65" s="7" t="s">
        <v>29</v>
      </c>
      <c r="C65" s="7" t="s">
        <v>29</v>
      </c>
      <c r="D65" s="7" t="s">
        <v>29</v>
      </c>
      <c r="E65" s="7">
        <v>0</v>
      </c>
      <c r="F65" s="7">
        <v>0</v>
      </c>
      <c r="G65" s="7">
        <f t="shared" si="16"/>
        <v>0</v>
      </c>
      <c r="H65" s="7">
        <v>0</v>
      </c>
      <c r="I65" s="7">
        <v>0</v>
      </c>
      <c r="J65" s="7">
        <v>0</v>
      </c>
      <c r="K65" s="7">
        <f>SUM(H65:J65)</f>
        <v>0</v>
      </c>
      <c r="L65" s="8" t="str">
        <f>IF(G65=K65,"Validado","Error")</f>
        <v>Validado</v>
      </c>
    </row>
    <row r="66" spans="1:12" x14ac:dyDescent="0.2">
      <c r="A66" s="7" t="s">
        <v>29</v>
      </c>
      <c r="B66" s="7" t="s">
        <v>29</v>
      </c>
      <c r="C66" s="7" t="s">
        <v>29</v>
      </c>
      <c r="D66" s="7" t="s">
        <v>29</v>
      </c>
      <c r="E66" s="7">
        <v>0</v>
      </c>
      <c r="F66" s="7">
        <v>0</v>
      </c>
      <c r="G66" s="92">
        <f t="shared" si="16"/>
        <v>0</v>
      </c>
      <c r="H66" s="7">
        <v>0</v>
      </c>
      <c r="I66" s="7">
        <v>0</v>
      </c>
      <c r="J66" s="7">
        <v>0</v>
      </c>
      <c r="K66" s="7">
        <f>SUM(H66:J66)</f>
        <v>0</v>
      </c>
      <c r="L66" s="8" t="str">
        <f>IF(G66=K66,"Validado","Error")</f>
        <v>Validado</v>
      </c>
    </row>
    <row r="67" spans="1:12" x14ac:dyDescent="0.2">
      <c r="G67" s="90">
        <f>SUM(G63:G66)</f>
        <v>0</v>
      </c>
      <c r="H67" s="91">
        <f>SUM(H63:H66)</f>
        <v>0</v>
      </c>
      <c r="I67" s="7">
        <f>SUM(I63:I66)</f>
        <v>0</v>
      </c>
      <c r="J67" s="7">
        <f>SUM(J63:J66)</f>
        <v>0</v>
      </c>
      <c r="K67" s="89">
        <f>SUM(K63:K66)</f>
        <v>0</v>
      </c>
      <c r="L67" s="8" t="str">
        <f>IF(G67=K67,"Validado","Error")</f>
        <v>Validado</v>
      </c>
    </row>
    <row r="69" spans="1:12" x14ac:dyDescent="0.2">
      <c r="A69" s="176" t="s">
        <v>48</v>
      </c>
      <c r="B69" s="177"/>
      <c r="C69" s="177"/>
      <c r="D69" s="177"/>
      <c r="E69" s="177"/>
      <c r="F69" s="178"/>
    </row>
    <row r="70" spans="1:12" x14ac:dyDescent="0.2">
      <c r="H70" s="171" t="s">
        <v>16</v>
      </c>
      <c r="I70" s="172"/>
      <c r="J70" s="172"/>
    </row>
    <row r="71" spans="1:12" ht="38.25" x14ac:dyDescent="0.2">
      <c r="A71" s="53" t="s">
        <v>17</v>
      </c>
      <c r="B71" s="53" t="s">
        <v>41</v>
      </c>
      <c r="C71" s="53" t="s">
        <v>42</v>
      </c>
      <c r="D71" s="53" t="s">
        <v>43</v>
      </c>
      <c r="E71" s="53" t="s">
        <v>44</v>
      </c>
      <c r="F71" s="53" t="s">
        <v>49</v>
      </c>
      <c r="G71" s="57" t="s">
        <v>23</v>
      </c>
      <c r="H71" s="55" t="s">
        <v>24</v>
      </c>
      <c r="I71" s="55" t="s">
        <v>25</v>
      </c>
      <c r="J71" s="55" t="s">
        <v>26</v>
      </c>
      <c r="K71" s="53" t="s">
        <v>27</v>
      </c>
      <c r="L71" s="53" t="s">
        <v>28</v>
      </c>
    </row>
    <row r="72" spans="1:12" x14ac:dyDescent="0.2">
      <c r="A72" s="7" t="s">
        <v>50</v>
      </c>
      <c r="B72" s="7" t="s">
        <v>29</v>
      </c>
      <c r="C72" s="129" t="s">
        <v>29</v>
      </c>
      <c r="D72" s="7" t="s">
        <v>29</v>
      </c>
      <c r="E72" s="7">
        <v>0</v>
      </c>
      <c r="F72" s="7">
        <v>0</v>
      </c>
      <c r="G72" s="7">
        <f>E72*F72</f>
        <v>0</v>
      </c>
      <c r="H72" s="7">
        <v>0</v>
      </c>
      <c r="I72" s="7">
        <v>0</v>
      </c>
      <c r="J72" s="7">
        <v>0</v>
      </c>
      <c r="K72" s="7">
        <f t="shared" ref="K72:K76" si="17">SUM(H72:J72)</f>
        <v>0</v>
      </c>
      <c r="L72" s="8" t="str">
        <f t="shared" ref="L72:L77" si="18">IF(G72=K72,"Validado","Error")</f>
        <v>Validado</v>
      </c>
    </row>
    <row r="73" spans="1:12" x14ac:dyDescent="0.2">
      <c r="A73" s="7" t="s">
        <v>51</v>
      </c>
      <c r="B73" s="7" t="s">
        <v>29</v>
      </c>
      <c r="C73" s="7" t="s">
        <v>29</v>
      </c>
      <c r="D73" s="7" t="s">
        <v>29</v>
      </c>
      <c r="E73" s="7">
        <v>0</v>
      </c>
      <c r="F73" s="7">
        <v>0</v>
      </c>
      <c r="G73" s="7">
        <f t="shared" ref="G73:G76" si="19">E73*F73</f>
        <v>0</v>
      </c>
      <c r="H73" s="7">
        <v>0</v>
      </c>
      <c r="I73" s="7">
        <v>0</v>
      </c>
      <c r="J73" s="7">
        <v>0</v>
      </c>
      <c r="K73" s="7">
        <f t="shared" si="17"/>
        <v>0</v>
      </c>
      <c r="L73" s="8" t="str">
        <f t="shared" si="18"/>
        <v>Validado</v>
      </c>
    </row>
    <row r="74" spans="1:12" x14ac:dyDescent="0.2">
      <c r="A74" s="7" t="s">
        <v>51</v>
      </c>
      <c r="B74" s="7" t="s">
        <v>29</v>
      </c>
      <c r="C74" s="7" t="s">
        <v>29</v>
      </c>
      <c r="D74" s="7" t="s">
        <v>29</v>
      </c>
      <c r="E74" s="7">
        <v>0</v>
      </c>
      <c r="F74" s="7">
        <v>0</v>
      </c>
      <c r="G74" s="7">
        <f t="shared" si="19"/>
        <v>0</v>
      </c>
      <c r="H74" s="7">
        <v>0</v>
      </c>
      <c r="I74" s="7">
        <v>0</v>
      </c>
      <c r="J74" s="7">
        <v>0</v>
      </c>
      <c r="K74" s="7">
        <f t="shared" si="17"/>
        <v>0</v>
      </c>
      <c r="L74" s="8" t="str">
        <f t="shared" si="18"/>
        <v>Validado</v>
      </c>
    </row>
    <row r="75" spans="1:12" x14ac:dyDescent="0.2">
      <c r="A75" s="7" t="s">
        <v>52</v>
      </c>
      <c r="B75" s="7" t="s">
        <v>29</v>
      </c>
      <c r="C75" s="7" t="s">
        <v>29</v>
      </c>
      <c r="D75" s="7" t="s">
        <v>29</v>
      </c>
      <c r="E75" s="7">
        <v>0</v>
      </c>
      <c r="F75" s="7">
        <v>0</v>
      </c>
      <c r="G75" s="7">
        <f t="shared" si="19"/>
        <v>0</v>
      </c>
      <c r="H75" s="7">
        <v>0</v>
      </c>
      <c r="I75" s="7">
        <v>0</v>
      </c>
      <c r="J75" s="7">
        <v>0</v>
      </c>
      <c r="K75" s="7">
        <f t="shared" si="17"/>
        <v>0</v>
      </c>
      <c r="L75" s="8" t="str">
        <f t="shared" si="18"/>
        <v>Validado</v>
      </c>
    </row>
    <row r="76" spans="1:12" x14ac:dyDescent="0.2">
      <c r="A76" s="7" t="s">
        <v>53</v>
      </c>
      <c r="B76" s="7" t="s">
        <v>29</v>
      </c>
      <c r="C76" s="7" t="s">
        <v>29</v>
      </c>
      <c r="D76" s="7" t="s">
        <v>29</v>
      </c>
      <c r="E76" s="7">
        <v>0</v>
      </c>
      <c r="F76" s="7">
        <v>0</v>
      </c>
      <c r="G76" s="7">
        <f t="shared" si="19"/>
        <v>0</v>
      </c>
      <c r="H76" s="7">
        <v>0</v>
      </c>
      <c r="I76" s="7">
        <v>0</v>
      </c>
      <c r="J76" s="7">
        <v>0</v>
      </c>
      <c r="K76" s="7">
        <f t="shared" si="17"/>
        <v>0</v>
      </c>
      <c r="L76" s="8" t="str">
        <f t="shared" si="18"/>
        <v>Validado</v>
      </c>
    </row>
    <row r="77" spans="1:12" x14ac:dyDescent="0.2">
      <c r="G77" s="7">
        <f>SUM(G72:G76)</f>
        <v>0</v>
      </c>
      <c r="H77" s="7">
        <f>SUM(H72:H76)</f>
        <v>0</v>
      </c>
      <c r="I77" s="7">
        <f>SUM(I72:I76)</f>
        <v>0</v>
      </c>
      <c r="J77" s="7">
        <f>SUM(J72:J76)</f>
        <v>0</v>
      </c>
      <c r="K77" s="7">
        <f>SUM(K72:K76)</f>
        <v>0</v>
      </c>
      <c r="L77" s="8" t="str">
        <f t="shared" si="18"/>
        <v>Validado</v>
      </c>
    </row>
    <row r="80" spans="1:12" x14ac:dyDescent="0.2">
      <c r="A80" s="179" t="s">
        <v>54</v>
      </c>
      <c r="B80" s="180"/>
      <c r="C80" s="180"/>
      <c r="D80" s="180"/>
      <c r="E80" s="180"/>
      <c r="F80" s="181"/>
    </row>
    <row r="82" spans="1:16" ht="38.25" x14ac:dyDescent="0.2">
      <c r="A82" s="55" t="s">
        <v>55</v>
      </c>
      <c r="B82" s="55" t="s">
        <v>24</v>
      </c>
      <c r="C82" s="55" t="s">
        <v>25</v>
      </c>
      <c r="D82" s="55" t="s">
        <v>26</v>
      </c>
      <c r="E82" s="55" t="s">
        <v>23</v>
      </c>
    </row>
    <row r="83" spans="1:16" x14ac:dyDescent="0.2">
      <c r="A83" s="7" t="s">
        <v>56</v>
      </c>
      <c r="B83" s="7">
        <f>H22+J31+I40</f>
        <v>0</v>
      </c>
      <c r="C83" s="7">
        <f>I22+K31+J40+J49</f>
        <v>0</v>
      </c>
      <c r="D83" s="7">
        <f>J22</f>
        <v>0</v>
      </c>
      <c r="E83" s="7">
        <f>SUM(B83:D83)</f>
        <v>0</v>
      </c>
    </row>
    <row r="84" spans="1:16" x14ac:dyDescent="0.2">
      <c r="A84" s="7" t="s">
        <v>40</v>
      </c>
      <c r="B84" s="7">
        <f>H58</f>
        <v>0</v>
      </c>
      <c r="C84" s="7">
        <f>I58</f>
        <v>0</v>
      </c>
      <c r="D84" s="7">
        <f>J58</f>
        <v>0</v>
      </c>
      <c r="E84" s="7">
        <f>SUM(B84:D84)</f>
        <v>0</v>
      </c>
    </row>
    <row r="85" spans="1:16" x14ac:dyDescent="0.2">
      <c r="A85" s="7" t="s">
        <v>57</v>
      </c>
      <c r="B85" s="7">
        <f>H67</f>
        <v>0</v>
      </c>
      <c r="C85" s="7">
        <f>I67</f>
        <v>0</v>
      </c>
      <c r="D85" s="7">
        <f>J67</f>
        <v>0</v>
      </c>
      <c r="E85" s="7">
        <f>SUM(B85:D85)</f>
        <v>0</v>
      </c>
    </row>
    <row r="86" spans="1:16" x14ac:dyDescent="0.2">
      <c r="A86" s="7" t="s">
        <v>58</v>
      </c>
      <c r="B86" s="7">
        <f>H77</f>
        <v>0</v>
      </c>
      <c r="C86" s="7">
        <f>I77</f>
        <v>0</v>
      </c>
      <c r="D86" s="7">
        <f>J77</f>
        <v>0</v>
      </c>
      <c r="E86" s="7">
        <f>SUM(B86:D86)</f>
        <v>0</v>
      </c>
    </row>
    <row r="87" spans="1:16" x14ac:dyDescent="0.2">
      <c r="A87" s="56" t="s">
        <v>27</v>
      </c>
      <c r="B87" s="56">
        <f>SUM(B83:B86)</f>
        <v>0</v>
      </c>
      <c r="C87" s="56">
        <f>SUM(C83:C86)</f>
        <v>0</v>
      </c>
      <c r="D87" s="56">
        <f>SUM(D83:D86)</f>
        <v>0</v>
      </c>
      <c r="E87" s="56">
        <f>SUM(E83:E86)</f>
        <v>0</v>
      </c>
    </row>
    <row r="90" spans="1:16" x14ac:dyDescent="0.2">
      <c r="A90" s="60" t="s">
        <v>59</v>
      </c>
      <c r="B90" s="61" t="s">
        <v>70</v>
      </c>
      <c r="C90" s="62" t="s">
        <v>61</v>
      </c>
      <c r="D90" s="62" t="s">
        <v>62</v>
      </c>
      <c r="E90" s="128" t="s">
        <v>63</v>
      </c>
      <c r="F90" s="63"/>
      <c r="G90" s="63"/>
      <c r="H90" s="63"/>
      <c r="I90" s="63"/>
      <c r="J90" s="63"/>
      <c r="K90" s="63"/>
      <c r="L90" s="63"/>
      <c r="M90" s="63"/>
      <c r="N90" s="63"/>
      <c r="O90" s="63"/>
      <c r="P90" s="63"/>
    </row>
    <row r="91" spans="1:16" x14ac:dyDescent="0.2">
      <c r="A91" s="64" t="s">
        <v>24</v>
      </c>
      <c r="B91" s="95">
        <f>B87</f>
        <v>0</v>
      </c>
      <c r="C91" s="114" t="e">
        <f>B91/$B$94</f>
        <v>#DIV/0!</v>
      </c>
      <c r="D91" s="114" t="e">
        <f>B91/$B$97</f>
        <v>#DIV/0!</v>
      </c>
      <c r="E91" s="125" t="str">
        <f>IF(B91&lt;=60000000,"Validado","Excede")</f>
        <v>Validado</v>
      </c>
      <c r="N91" s="63"/>
      <c r="O91" s="63"/>
      <c r="P91" s="63"/>
    </row>
    <row r="92" spans="1:16" x14ac:dyDescent="0.2">
      <c r="A92" s="65" t="s">
        <v>6</v>
      </c>
      <c r="B92" s="96">
        <f>C87</f>
        <v>0</v>
      </c>
      <c r="C92" s="114" t="e">
        <f t="shared" ref="C92:C93" si="20">B92/$B$94</f>
        <v>#DIV/0!</v>
      </c>
      <c r="D92" s="114" t="e">
        <f t="shared" ref="D92:D93" si="21">B92/$B$97</f>
        <v>#DIV/0!</v>
      </c>
      <c r="N92" s="63"/>
      <c r="O92" s="63"/>
      <c r="P92" s="63"/>
    </row>
    <row r="93" spans="1:16" x14ac:dyDescent="0.2">
      <c r="A93" s="66" t="s">
        <v>64</v>
      </c>
      <c r="B93" s="97">
        <f>D87</f>
        <v>0</v>
      </c>
      <c r="C93" s="114" t="e">
        <f t="shared" si="20"/>
        <v>#DIV/0!</v>
      </c>
      <c r="D93" s="114" t="e">
        <f t="shared" si="21"/>
        <v>#DIV/0!</v>
      </c>
      <c r="N93" s="63"/>
      <c r="O93" s="63"/>
      <c r="P93" s="63"/>
    </row>
    <row r="94" spans="1:16" x14ac:dyDescent="0.2">
      <c r="A94" s="67" t="s">
        <v>71</v>
      </c>
      <c r="B94" s="98">
        <f>SUM(B91:B93)</f>
        <v>0</v>
      </c>
      <c r="C94" s="63"/>
      <c r="D94" s="63"/>
      <c r="E94" s="174" t="s">
        <v>66</v>
      </c>
      <c r="F94" s="174"/>
      <c r="G94" s="174"/>
      <c r="H94" s="174"/>
      <c r="I94" s="174"/>
      <c r="J94" s="174"/>
      <c r="K94" s="174"/>
      <c r="L94" s="174"/>
      <c r="M94" s="174"/>
      <c r="N94" s="63"/>
      <c r="O94" s="63"/>
      <c r="P94" s="63"/>
    </row>
    <row r="95" spans="1:16" x14ac:dyDescent="0.2">
      <c r="E95" s="175" t="s">
        <v>67</v>
      </c>
      <c r="F95" s="175"/>
      <c r="G95" s="175"/>
      <c r="H95" s="175"/>
      <c r="I95" s="175"/>
      <c r="J95" s="175"/>
      <c r="K95" s="175"/>
      <c r="L95" s="175"/>
      <c r="M95" s="63"/>
    </row>
    <row r="96" spans="1:16" x14ac:dyDescent="0.2">
      <c r="E96" s="175"/>
      <c r="F96" s="175"/>
      <c r="G96" s="175"/>
      <c r="H96" s="175"/>
      <c r="I96" s="175"/>
      <c r="J96" s="175"/>
      <c r="K96" s="175"/>
      <c r="L96" s="175"/>
      <c r="M96" s="63"/>
    </row>
    <row r="97" spans="1:7" x14ac:dyDescent="0.2">
      <c r="A97" s="100" t="s">
        <v>68</v>
      </c>
      <c r="B97" s="99">
        <f>'COSTO TOTAL'!B41</f>
        <v>0</v>
      </c>
    </row>
    <row r="105" spans="1:7" x14ac:dyDescent="0.2">
      <c r="G105" s="87"/>
    </row>
    <row r="106" spans="1:7" x14ac:dyDescent="0.2">
      <c r="G106" s="87"/>
    </row>
  </sheetData>
  <mergeCells count="18">
    <mergeCell ref="E95:L96"/>
    <mergeCell ref="I34:K34"/>
    <mergeCell ref="A42:F42"/>
    <mergeCell ref="I43:K43"/>
    <mergeCell ref="A51:F51"/>
    <mergeCell ref="I52:K52"/>
    <mergeCell ref="A60:F60"/>
    <mergeCell ref="H61:J61"/>
    <mergeCell ref="A69:F69"/>
    <mergeCell ref="H70:J70"/>
    <mergeCell ref="A80:F80"/>
    <mergeCell ref="E94:M94"/>
    <mergeCell ref="A33:F33"/>
    <mergeCell ref="A9:C13"/>
    <mergeCell ref="A15:F15"/>
    <mergeCell ref="H16:J16"/>
    <mergeCell ref="A24:F24"/>
    <mergeCell ref="J25:L25"/>
  </mergeCells>
  <conditionalFormatting sqref="D27:D30">
    <cfRule type="cellIs" dxfId="39" priority="8" operator="lessThan">
      <formula>90</formula>
    </cfRule>
  </conditionalFormatting>
  <conditionalFormatting sqref="D36:D39">
    <cfRule type="cellIs" dxfId="38" priority="10" operator="lessThan">
      <formula>36</formula>
    </cfRule>
  </conditionalFormatting>
  <conditionalFormatting sqref="E36:E39">
    <cfRule type="cellIs" dxfId="37" priority="9" operator="greaterThan">
      <formula>500000</formula>
    </cfRule>
  </conditionalFormatting>
  <conditionalFormatting sqref="F27:F30">
    <cfRule type="cellIs" dxfId="36" priority="2" operator="greaterThan">
      <formula>2500000</formula>
    </cfRule>
  </conditionalFormatting>
  <conditionalFormatting sqref="F36:F39">
    <cfRule type="cellIs" dxfId="35" priority="3" operator="lessThan">
      <formula>E36</formula>
    </cfRule>
  </conditionalFormatting>
  <conditionalFormatting sqref="L18:L22 L54:L57 M58 L63:L66 M67 L72:L77">
    <cfRule type="cellIs" dxfId="34" priority="7" operator="equal">
      <formula>"Error"</formula>
    </cfRule>
  </conditionalFormatting>
  <conditionalFormatting sqref="M36:M40">
    <cfRule type="cellIs" dxfId="33" priority="5" operator="equal">
      <formula>"Error"</formula>
    </cfRule>
  </conditionalFormatting>
  <conditionalFormatting sqref="M45:M49">
    <cfRule type="cellIs" dxfId="32" priority="1" operator="equal">
      <formula>"Error"</formula>
    </cfRule>
  </conditionalFormatting>
  <conditionalFormatting sqref="N27:N31">
    <cfRule type="cellIs" dxfId="31" priority="6" operator="equal">
      <formula>"Error"</formula>
    </cfRule>
  </conditionalFormatting>
  <conditionalFormatting sqref="O27:O30">
    <cfRule type="cellIs" dxfId="30" priority="4" operator="greaterThan">
      <formula>2500000</formula>
    </cfRule>
  </conditionalFormatting>
  <pageMargins left="0.75" right="0.75" top="1" bottom="1" header="0" footer="0"/>
  <pageSetup scale="77" fitToHeight="4" orientation="landscape"/>
  <headerFooter alignWithMargins="0"/>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E58E0-18B7-4F1E-B0B9-BB270E49D201}">
  <sheetPr>
    <tabColor theme="0"/>
    <pageSetUpPr fitToPage="1"/>
  </sheetPr>
  <dimension ref="A2:Q106"/>
  <sheetViews>
    <sheetView showGridLines="0" topLeftCell="A79" zoomScaleNormal="100" workbookViewId="0">
      <selection activeCell="A99" sqref="A99"/>
    </sheetView>
  </sheetViews>
  <sheetFormatPr baseColWidth="10" defaultColWidth="11.42578125" defaultRowHeight="12.75" x14ac:dyDescent="0.2"/>
  <cols>
    <col min="1" max="1" width="47.28515625" style="8" customWidth="1"/>
    <col min="2" max="2" width="15.5703125" style="8" customWidth="1"/>
    <col min="3" max="3" width="14.85546875" style="8" customWidth="1"/>
    <col min="4" max="4" width="12" style="8" customWidth="1"/>
    <col min="5" max="5" width="11.85546875" style="8" customWidth="1"/>
    <col min="6" max="6" width="12" style="8" customWidth="1"/>
    <col min="7" max="7" width="19.28515625" style="8" customWidth="1"/>
    <col min="8" max="8" width="9.85546875" style="8" bestFit="1" customWidth="1"/>
    <col min="9" max="9" width="13.28515625" style="8" customWidth="1"/>
    <col min="10" max="10" width="12.7109375" style="8" customWidth="1"/>
    <col min="11" max="13" width="12.5703125" style="8" customWidth="1"/>
    <col min="14" max="14" width="12.42578125" style="8" customWidth="1"/>
    <col min="15" max="15" width="13.85546875" style="8" customWidth="1"/>
    <col min="16" max="16" width="10.42578125" style="8" bestFit="1" customWidth="1"/>
    <col min="17" max="17" width="14.85546875" style="8" bestFit="1" customWidth="1"/>
    <col min="18" max="16384" width="11.42578125" style="8"/>
  </cols>
  <sheetData>
    <row r="2" spans="1:10" s="10" customFormat="1" ht="15.75" x14ac:dyDescent="0.2">
      <c r="A2" s="10" t="s">
        <v>135</v>
      </c>
    </row>
    <row r="3" spans="1:10" s="10" customFormat="1" ht="15.75" x14ac:dyDescent="0.2">
      <c r="A3" s="47" t="s">
        <v>127</v>
      </c>
    </row>
    <row r="4" spans="1:10" s="2" customFormat="1" x14ac:dyDescent="0.2">
      <c r="A4" s="104" t="s">
        <v>131</v>
      </c>
      <c r="C4" s="103">
        <v>0</v>
      </c>
      <c r="D4" s="3"/>
      <c r="E4" s="3"/>
      <c r="F4" s="3"/>
      <c r="G4" s="3"/>
      <c r="H4" s="3"/>
      <c r="I4" s="3"/>
    </row>
    <row r="5" spans="1:10" s="2" customFormat="1" x14ac:dyDescent="0.2">
      <c r="A5" s="2" t="s">
        <v>129</v>
      </c>
      <c r="C5" s="103">
        <v>0</v>
      </c>
      <c r="D5" s="3"/>
      <c r="E5" s="3"/>
      <c r="F5" s="3"/>
      <c r="G5" s="3"/>
      <c r="H5" s="3"/>
      <c r="I5" s="3"/>
    </row>
    <row r="6" spans="1:10" s="2" customFormat="1" x14ac:dyDescent="0.2">
      <c r="A6" s="2" t="s">
        <v>130</v>
      </c>
      <c r="C6" s="103">
        <v>0</v>
      </c>
      <c r="D6" s="4"/>
      <c r="E6" s="5"/>
      <c r="F6" s="5"/>
      <c r="G6" s="5"/>
      <c r="H6" s="5"/>
      <c r="I6" s="5"/>
    </row>
    <row r="7" spans="1:10" s="2" customFormat="1" x14ac:dyDescent="0.2">
      <c r="A7" s="2" t="s">
        <v>72</v>
      </c>
      <c r="C7" s="102">
        <v>0</v>
      </c>
      <c r="D7" s="4"/>
      <c r="E7" s="5"/>
      <c r="F7" s="5"/>
      <c r="G7" s="5"/>
      <c r="H7" s="5"/>
      <c r="I7" s="5"/>
    </row>
    <row r="9" spans="1:10" x14ac:dyDescent="0.2">
      <c r="A9" s="161" t="s">
        <v>2</v>
      </c>
      <c r="B9" s="162"/>
      <c r="C9" s="163"/>
    </row>
    <row r="10" spans="1:10" x14ac:dyDescent="0.2">
      <c r="A10" s="164"/>
      <c r="B10" s="165"/>
      <c r="C10" s="166"/>
    </row>
    <row r="11" spans="1:10" x14ac:dyDescent="0.2">
      <c r="A11" s="164"/>
      <c r="B11" s="165"/>
      <c r="C11" s="166"/>
    </row>
    <row r="12" spans="1:10" x14ac:dyDescent="0.2">
      <c r="A12" s="164"/>
      <c r="B12" s="165"/>
      <c r="C12" s="166"/>
    </row>
    <row r="13" spans="1:10" x14ac:dyDescent="0.2">
      <c r="A13" s="167"/>
      <c r="B13" s="168"/>
      <c r="C13" s="169"/>
    </row>
    <row r="15" spans="1:10" x14ac:dyDescent="0.2">
      <c r="A15" s="176" t="s">
        <v>15</v>
      </c>
      <c r="B15" s="177"/>
      <c r="C15" s="177"/>
      <c r="D15" s="177"/>
      <c r="E15" s="177"/>
      <c r="F15" s="178"/>
    </row>
    <row r="16" spans="1:10" x14ac:dyDescent="0.2">
      <c r="H16" s="171" t="s">
        <v>16</v>
      </c>
      <c r="I16" s="172"/>
      <c r="J16" s="172"/>
    </row>
    <row r="17" spans="1:15" s="54" customFormat="1" ht="51" x14ac:dyDescent="0.2">
      <c r="A17" s="53" t="s">
        <v>17</v>
      </c>
      <c r="B17" s="53" t="s">
        <v>18</v>
      </c>
      <c r="C17" s="53" t="s">
        <v>19</v>
      </c>
      <c r="D17" s="53" t="s">
        <v>20</v>
      </c>
      <c r="E17" s="53" t="s">
        <v>21</v>
      </c>
      <c r="F17" s="53" t="s">
        <v>22</v>
      </c>
      <c r="G17" s="57" t="s">
        <v>23</v>
      </c>
      <c r="H17" s="55" t="s">
        <v>24</v>
      </c>
      <c r="I17" s="55" t="s">
        <v>25</v>
      </c>
      <c r="J17" s="55" t="s">
        <v>26</v>
      </c>
      <c r="K17" s="53" t="s">
        <v>27</v>
      </c>
      <c r="L17" s="53" t="s">
        <v>28</v>
      </c>
    </row>
    <row r="18" spans="1:15" x14ac:dyDescent="0.2">
      <c r="A18" s="7" t="s">
        <v>29</v>
      </c>
      <c r="B18" s="7" t="s">
        <v>29</v>
      </c>
      <c r="C18" s="7" t="s">
        <v>29</v>
      </c>
      <c r="D18" s="7">
        <v>0</v>
      </c>
      <c r="E18" s="7">
        <v>0</v>
      </c>
      <c r="F18" s="7">
        <v>0</v>
      </c>
      <c r="G18" s="7">
        <f>E18*F18</f>
        <v>0</v>
      </c>
      <c r="H18" s="7">
        <v>0</v>
      </c>
      <c r="I18" s="7">
        <v>0</v>
      </c>
      <c r="J18" s="7">
        <v>0</v>
      </c>
      <c r="K18" s="7">
        <f>SUM(H18:J18)</f>
        <v>0</v>
      </c>
      <c r="L18" s="8" t="str">
        <f>IF(G18=K18,"Validado","Error")</f>
        <v>Validado</v>
      </c>
    </row>
    <row r="19" spans="1:15" x14ac:dyDescent="0.2">
      <c r="A19" s="7" t="s">
        <v>29</v>
      </c>
      <c r="B19" s="7" t="s">
        <v>29</v>
      </c>
      <c r="C19" s="7" t="s">
        <v>29</v>
      </c>
      <c r="D19" s="7">
        <v>0</v>
      </c>
      <c r="E19" s="7">
        <v>0</v>
      </c>
      <c r="F19" s="7">
        <v>0</v>
      </c>
      <c r="G19" s="7">
        <f t="shared" ref="G19:G21" si="0">E19*F19</f>
        <v>0</v>
      </c>
      <c r="H19" s="7">
        <v>0</v>
      </c>
      <c r="I19" s="7">
        <v>0</v>
      </c>
      <c r="J19" s="7">
        <v>0</v>
      </c>
      <c r="K19" s="7">
        <f>SUM(H19:J19)</f>
        <v>0</v>
      </c>
      <c r="L19" s="8" t="str">
        <f>IF(G19=K19,"Validado","Error")</f>
        <v>Validado</v>
      </c>
    </row>
    <row r="20" spans="1:15" x14ac:dyDescent="0.2">
      <c r="A20" s="7" t="s">
        <v>29</v>
      </c>
      <c r="B20" s="7" t="s">
        <v>29</v>
      </c>
      <c r="C20" s="7" t="s">
        <v>29</v>
      </c>
      <c r="D20" s="7">
        <v>0</v>
      </c>
      <c r="E20" s="7">
        <v>0</v>
      </c>
      <c r="F20" s="7">
        <v>0</v>
      </c>
      <c r="G20" s="7">
        <f t="shared" si="0"/>
        <v>0</v>
      </c>
      <c r="H20" s="7">
        <v>0</v>
      </c>
      <c r="I20" s="7">
        <v>0</v>
      </c>
      <c r="J20" s="7">
        <v>0</v>
      </c>
      <c r="K20" s="7">
        <f>SUM(H20:J20)</f>
        <v>0</v>
      </c>
      <c r="L20" s="8" t="str">
        <f>IF(G20=K20,"Validado","Error")</f>
        <v>Validado</v>
      </c>
    </row>
    <row r="21" spans="1:15" x14ac:dyDescent="0.2">
      <c r="A21" s="7" t="s">
        <v>29</v>
      </c>
      <c r="B21" s="7" t="s">
        <v>29</v>
      </c>
      <c r="C21" s="7" t="s">
        <v>29</v>
      </c>
      <c r="D21" s="7">
        <v>0</v>
      </c>
      <c r="E21" s="7">
        <v>0</v>
      </c>
      <c r="F21" s="7">
        <v>0</v>
      </c>
      <c r="G21" s="7">
        <f t="shared" si="0"/>
        <v>0</v>
      </c>
      <c r="H21" s="7">
        <v>0</v>
      </c>
      <c r="I21" s="7">
        <v>0</v>
      </c>
      <c r="J21" s="7">
        <v>0</v>
      </c>
      <c r="K21" s="7">
        <f>SUM(H21:J21)</f>
        <v>0</v>
      </c>
      <c r="L21" s="8" t="str">
        <f>IF(G21=K21,"Validado","Error")</f>
        <v>Validado</v>
      </c>
    </row>
    <row r="22" spans="1:15" x14ac:dyDescent="0.2">
      <c r="G22" s="7">
        <f>SUM(G18:G21)</f>
        <v>0</v>
      </c>
      <c r="H22" s="7">
        <f t="shared" ref="H22:J22" si="1">SUM(H18:H21)</f>
        <v>0</v>
      </c>
      <c r="I22" s="7">
        <f t="shared" si="1"/>
        <v>0</v>
      </c>
      <c r="J22" s="7">
        <f t="shared" si="1"/>
        <v>0</v>
      </c>
      <c r="K22" s="7">
        <f>SUM(K18:K21)</f>
        <v>0</v>
      </c>
      <c r="L22" s="8" t="str">
        <f>IF(G22=K22,"Validado","Error")</f>
        <v>Validado</v>
      </c>
    </row>
    <row r="24" spans="1:15" x14ac:dyDescent="0.2">
      <c r="A24" s="176" t="s">
        <v>30</v>
      </c>
      <c r="B24" s="177"/>
      <c r="C24" s="177"/>
      <c r="D24" s="177"/>
      <c r="E24" s="177"/>
      <c r="F24" s="178"/>
    </row>
    <row r="25" spans="1:15" x14ac:dyDescent="0.2">
      <c r="J25" s="171" t="s">
        <v>16</v>
      </c>
      <c r="K25" s="172"/>
      <c r="L25" s="172"/>
    </row>
    <row r="26" spans="1:15" s="54" customFormat="1" ht="63.75" x14ac:dyDescent="0.2">
      <c r="A26" s="53" t="s">
        <v>17</v>
      </c>
      <c r="B26" s="53" t="s">
        <v>18</v>
      </c>
      <c r="C26" s="53" t="s">
        <v>19</v>
      </c>
      <c r="D26" s="53" t="s">
        <v>31</v>
      </c>
      <c r="E26" s="53" t="s">
        <v>32</v>
      </c>
      <c r="F26" s="53" t="s">
        <v>33</v>
      </c>
      <c r="G26" s="53" t="s">
        <v>34</v>
      </c>
      <c r="H26" s="53" t="s">
        <v>22</v>
      </c>
      <c r="I26" s="57" t="s">
        <v>23</v>
      </c>
      <c r="J26" s="55" t="s">
        <v>24</v>
      </c>
      <c r="K26" s="55" t="s">
        <v>25</v>
      </c>
      <c r="L26" s="55" t="s">
        <v>26</v>
      </c>
      <c r="M26" s="53" t="s">
        <v>27</v>
      </c>
      <c r="N26" s="53" t="s">
        <v>28</v>
      </c>
      <c r="O26" s="53" t="s">
        <v>35</v>
      </c>
    </row>
    <row r="27" spans="1:15" x14ac:dyDescent="0.2">
      <c r="A27" s="7" t="s">
        <v>29</v>
      </c>
      <c r="B27" s="7" t="s">
        <v>29</v>
      </c>
      <c r="C27" s="7" t="s">
        <v>29</v>
      </c>
      <c r="D27" s="150">
        <v>90</v>
      </c>
      <c r="E27" s="7">
        <v>0</v>
      </c>
      <c r="F27" s="7">
        <f>D27*E27</f>
        <v>0</v>
      </c>
      <c r="G27" s="7">
        <v>0</v>
      </c>
      <c r="H27" s="7">
        <v>0</v>
      </c>
      <c r="I27" s="7">
        <f>(F27*H27)+(G27*H27)</f>
        <v>0</v>
      </c>
      <c r="J27" s="7">
        <f>F27*H27</f>
        <v>0</v>
      </c>
      <c r="K27" s="101">
        <f>G27*H27</f>
        <v>0</v>
      </c>
      <c r="L27" s="101">
        <v>0</v>
      </c>
      <c r="M27" s="7">
        <f>SUM(J27:L27)</f>
        <v>0</v>
      </c>
      <c r="N27" s="8" t="str">
        <f>IF(AND(D27&gt;=90,F27+G27&lt;=2500000,I27=M27),"Validado","Error")</f>
        <v>Validado</v>
      </c>
      <c r="O27" s="8">
        <v>0</v>
      </c>
    </row>
    <row r="28" spans="1:15" x14ac:dyDescent="0.2">
      <c r="A28" s="7" t="s">
        <v>29</v>
      </c>
      <c r="B28" s="7" t="s">
        <v>29</v>
      </c>
      <c r="C28" s="7" t="s">
        <v>29</v>
      </c>
      <c r="D28" s="150">
        <v>90</v>
      </c>
      <c r="E28" s="7">
        <v>0</v>
      </c>
      <c r="F28" s="7">
        <f t="shared" ref="F28:F30" si="2">D28*E28</f>
        <v>0</v>
      </c>
      <c r="G28" s="7">
        <v>0</v>
      </c>
      <c r="H28" s="7">
        <v>0</v>
      </c>
      <c r="I28" s="7">
        <f t="shared" ref="I28:I30" si="3">(F28*H28)+(G28*H28)</f>
        <v>0</v>
      </c>
      <c r="J28" s="7">
        <f t="shared" ref="J28:J30" si="4">F28*H28</f>
        <v>0</v>
      </c>
      <c r="K28" s="101">
        <f t="shared" ref="K28:K30" si="5">G28*H28</f>
        <v>0</v>
      </c>
      <c r="L28" s="101">
        <v>0</v>
      </c>
      <c r="M28" s="7">
        <f>SUM(J28:L28)</f>
        <v>0</v>
      </c>
      <c r="N28" s="8" t="str">
        <f t="shared" ref="N28:N30" si="6">IF(AND(D28&gt;=90,F28+G28&lt;=2500000,I28=M28),"Validado","Error")</f>
        <v>Validado</v>
      </c>
      <c r="O28" s="8">
        <v>0</v>
      </c>
    </row>
    <row r="29" spans="1:15" x14ac:dyDescent="0.2">
      <c r="A29" s="7" t="s">
        <v>29</v>
      </c>
      <c r="B29" s="7" t="s">
        <v>29</v>
      </c>
      <c r="C29" s="7" t="s">
        <v>29</v>
      </c>
      <c r="D29" s="150">
        <v>90</v>
      </c>
      <c r="E29" s="7">
        <v>0</v>
      </c>
      <c r="F29" s="7">
        <f t="shared" si="2"/>
        <v>0</v>
      </c>
      <c r="G29" s="7">
        <v>0</v>
      </c>
      <c r="H29" s="7">
        <v>0</v>
      </c>
      <c r="I29" s="7">
        <f t="shared" si="3"/>
        <v>0</v>
      </c>
      <c r="J29" s="7">
        <f t="shared" si="4"/>
        <v>0</v>
      </c>
      <c r="K29" s="101">
        <f t="shared" si="5"/>
        <v>0</v>
      </c>
      <c r="L29" s="101">
        <v>0</v>
      </c>
      <c r="M29" s="7">
        <f>SUM(J29:L29)</f>
        <v>0</v>
      </c>
      <c r="N29" s="8" t="str">
        <f t="shared" si="6"/>
        <v>Validado</v>
      </c>
      <c r="O29" s="8">
        <v>0</v>
      </c>
    </row>
    <row r="30" spans="1:15" x14ac:dyDescent="0.2">
      <c r="A30" s="7" t="s">
        <v>29</v>
      </c>
      <c r="B30" s="7" t="s">
        <v>29</v>
      </c>
      <c r="C30" s="7" t="s">
        <v>29</v>
      </c>
      <c r="D30" s="150">
        <v>90</v>
      </c>
      <c r="E30" s="7">
        <v>0</v>
      </c>
      <c r="F30" s="7">
        <f t="shared" si="2"/>
        <v>0</v>
      </c>
      <c r="G30" s="7">
        <v>0</v>
      </c>
      <c r="H30" s="7">
        <v>0</v>
      </c>
      <c r="I30" s="7">
        <f t="shared" si="3"/>
        <v>0</v>
      </c>
      <c r="J30" s="7">
        <f t="shared" si="4"/>
        <v>0</v>
      </c>
      <c r="K30" s="101">
        <f t="shared" si="5"/>
        <v>0</v>
      </c>
      <c r="L30" s="101">
        <v>0</v>
      </c>
      <c r="M30" s="7">
        <f>SUM(J30:L30)</f>
        <v>0</v>
      </c>
      <c r="N30" s="8" t="str">
        <f t="shared" si="6"/>
        <v>Validado</v>
      </c>
      <c r="O30" s="8">
        <v>0</v>
      </c>
    </row>
    <row r="31" spans="1:15" x14ac:dyDescent="0.2">
      <c r="I31" s="7">
        <f>SUM(I27:I30)</f>
        <v>0</v>
      </c>
      <c r="J31" s="7">
        <f t="shared" ref="J31:M31" si="7">SUM(J27:J30)</f>
        <v>0</v>
      </c>
      <c r="K31" s="101">
        <f t="shared" si="7"/>
        <v>0</v>
      </c>
      <c r="L31" s="101">
        <f t="shared" si="7"/>
        <v>0</v>
      </c>
      <c r="M31" s="7">
        <f t="shared" si="7"/>
        <v>0</v>
      </c>
      <c r="N31" s="8" t="str">
        <f>IF(I31=M31,"Validado","Error")</f>
        <v>Validado</v>
      </c>
      <c r="O31" s="8">
        <v>0</v>
      </c>
    </row>
    <row r="33" spans="1:17" x14ac:dyDescent="0.2">
      <c r="A33" s="176" t="s">
        <v>36</v>
      </c>
      <c r="B33" s="177"/>
      <c r="C33" s="177"/>
      <c r="D33" s="177"/>
      <c r="E33" s="177"/>
      <c r="F33" s="178"/>
    </row>
    <row r="34" spans="1:17" x14ac:dyDescent="0.2">
      <c r="I34" s="171" t="s">
        <v>16</v>
      </c>
      <c r="J34" s="172"/>
      <c r="K34" s="172"/>
    </row>
    <row r="35" spans="1:17" s="54" customFormat="1" ht="63.75" x14ac:dyDescent="0.2">
      <c r="A35" s="53" t="s">
        <v>17</v>
      </c>
      <c r="B35" s="53" t="s">
        <v>18</v>
      </c>
      <c r="C35" s="53" t="s">
        <v>19</v>
      </c>
      <c r="D35" s="88" t="s">
        <v>37</v>
      </c>
      <c r="E35" s="53" t="s">
        <v>33</v>
      </c>
      <c r="F35" s="53" t="s">
        <v>34</v>
      </c>
      <c r="G35" s="53" t="s">
        <v>22</v>
      </c>
      <c r="H35" s="57" t="s">
        <v>23</v>
      </c>
      <c r="I35" s="55" t="s">
        <v>24</v>
      </c>
      <c r="J35" s="55" t="s">
        <v>25</v>
      </c>
      <c r="K35" s="55" t="s">
        <v>26</v>
      </c>
      <c r="L35" s="53" t="s">
        <v>27</v>
      </c>
      <c r="M35" s="53" t="s">
        <v>28</v>
      </c>
    </row>
    <row r="36" spans="1:17" x14ac:dyDescent="0.2">
      <c r="A36" s="7" t="s">
        <v>29</v>
      </c>
      <c r="B36" s="7" t="s">
        <v>29</v>
      </c>
      <c r="C36" s="7" t="s">
        <v>29</v>
      </c>
      <c r="D36" s="150">
        <v>36</v>
      </c>
      <c r="E36" s="7">
        <v>0</v>
      </c>
      <c r="F36" s="7">
        <v>0</v>
      </c>
      <c r="G36" s="7">
        <v>0</v>
      </c>
      <c r="H36" s="7">
        <f>(E36*G36)+(F36*G36)</f>
        <v>0</v>
      </c>
      <c r="I36" s="7">
        <f>E36*G36</f>
        <v>0</v>
      </c>
      <c r="J36" s="7">
        <f>F36*G36</f>
        <v>0</v>
      </c>
      <c r="K36" s="7">
        <v>0</v>
      </c>
      <c r="L36" s="7">
        <f>SUM(I36:K36)</f>
        <v>0</v>
      </c>
      <c r="M36" s="8" t="str">
        <f>IF(AND(D36&gt;=36,E36&lt;=500000,H36=L36),"Validado","Error")</f>
        <v>Validado</v>
      </c>
      <c r="O36" s="54"/>
    </row>
    <row r="37" spans="1:17" x14ac:dyDescent="0.2">
      <c r="A37" s="7" t="s">
        <v>29</v>
      </c>
      <c r="B37" s="7" t="s">
        <v>29</v>
      </c>
      <c r="C37" s="7" t="s">
        <v>29</v>
      </c>
      <c r="D37" s="150">
        <v>36</v>
      </c>
      <c r="E37" s="7">
        <v>0</v>
      </c>
      <c r="F37" s="7">
        <v>0</v>
      </c>
      <c r="G37" s="7">
        <v>0</v>
      </c>
      <c r="H37" s="7">
        <f t="shared" ref="H37:H39" si="8">(E37*G37)+(F37*G37)</f>
        <v>0</v>
      </c>
      <c r="I37" s="7">
        <f t="shared" ref="I37:I39" si="9">E37*G37</f>
        <v>0</v>
      </c>
      <c r="J37" s="7">
        <f t="shared" ref="J37:J39" si="10">F37*G37</f>
        <v>0</v>
      </c>
      <c r="K37" s="7">
        <v>0</v>
      </c>
      <c r="L37" s="7">
        <f>SUM(I37:K37)</f>
        <v>0</v>
      </c>
      <c r="M37" s="8" t="str">
        <f t="shared" ref="M37:M39" si="11">IF(AND(D37&gt;=36,E37&lt;=500000,H37=L37),"Validado","Error")</f>
        <v>Validado</v>
      </c>
      <c r="O37" s="54"/>
    </row>
    <row r="38" spans="1:17" x14ac:dyDescent="0.2">
      <c r="A38" s="7" t="s">
        <v>29</v>
      </c>
      <c r="B38" s="7" t="s">
        <v>29</v>
      </c>
      <c r="C38" s="7" t="s">
        <v>29</v>
      </c>
      <c r="D38" s="150">
        <v>36</v>
      </c>
      <c r="E38" s="7">
        <v>0</v>
      </c>
      <c r="F38" s="7">
        <v>0</v>
      </c>
      <c r="G38" s="7">
        <v>0</v>
      </c>
      <c r="H38" s="7">
        <f t="shared" si="8"/>
        <v>0</v>
      </c>
      <c r="I38" s="7">
        <f t="shared" si="9"/>
        <v>0</v>
      </c>
      <c r="J38" s="7">
        <f t="shared" si="10"/>
        <v>0</v>
      </c>
      <c r="K38" s="7">
        <v>0</v>
      </c>
      <c r="L38" s="7">
        <f>SUM(I38:K38)</f>
        <v>0</v>
      </c>
      <c r="M38" s="8" t="str">
        <f t="shared" si="11"/>
        <v>Validado</v>
      </c>
      <c r="O38" s="54"/>
    </row>
    <row r="39" spans="1:17" x14ac:dyDescent="0.2">
      <c r="A39" s="7" t="s">
        <v>29</v>
      </c>
      <c r="B39" s="7" t="s">
        <v>29</v>
      </c>
      <c r="C39" s="7" t="s">
        <v>29</v>
      </c>
      <c r="D39" s="150">
        <v>36</v>
      </c>
      <c r="E39" s="7">
        <v>0</v>
      </c>
      <c r="F39" s="7">
        <v>0</v>
      </c>
      <c r="G39" s="7">
        <v>0</v>
      </c>
      <c r="H39" s="7">
        <f t="shared" si="8"/>
        <v>0</v>
      </c>
      <c r="I39" s="7">
        <f t="shared" si="9"/>
        <v>0</v>
      </c>
      <c r="J39" s="7">
        <f t="shared" si="10"/>
        <v>0</v>
      </c>
      <c r="K39" s="7">
        <v>0</v>
      </c>
      <c r="L39" s="7">
        <f>SUM(I39:K39)</f>
        <v>0</v>
      </c>
      <c r="M39" s="8" t="str">
        <f t="shared" si="11"/>
        <v>Validado</v>
      </c>
      <c r="O39" s="54"/>
    </row>
    <row r="40" spans="1:17" x14ac:dyDescent="0.2">
      <c r="H40" s="7">
        <f>SUM(H36:H39)</f>
        <v>0</v>
      </c>
      <c r="I40" s="7">
        <f>SUM(I36:I39)</f>
        <v>0</v>
      </c>
      <c r="J40" s="7">
        <f t="shared" ref="J40:L40" si="12">SUM(J36:J39)</f>
        <v>0</v>
      </c>
      <c r="K40" s="7">
        <f t="shared" si="12"/>
        <v>0</v>
      </c>
      <c r="L40" s="7">
        <f t="shared" si="12"/>
        <v>0</v>
      </c>
      <c r="M40" s="8" t="str">
        <f>IF(H40=L40,"Validado","Error")</f>
        <v>Validado</v>
      </c>
      <c r="O40" s="54"/>
    </row>
    <row r="41" spans="1:17" x14ac:dyDescent="0.2">
      <c r="Q41" s="54"/>
    </row>
    <row r="42" spans="1:17" x14ac:dyDescent="0.2">
      <c r="A42" s="176" t="s">
        <v>38</v>
      </c>
      <c r="B42" s="177"/>
      <c r="C42" s="177"/>
      <c r="D42" s="177"/>
      <c r="E42" s="177"/>
      <c r="F42" s="178"/>
    </row>
    <row r="43" spans="1:17" x14ac:dyDescent="0.2">
      <c r="I43" s="170" t="s">
        <v>16</v>
      </c>
      <c r="J43" s="170"/>
      <c r="K43" s="170"/>
    </row>
    <row r="44" spans="1:17" s="54" customFormat="1" ht="51" x14ac:dyDescent="0.2">
      <c r="A44" s="53" t="s">
        <v>17</v>
      </c>
      <c r="B44" s="53" t="s">
        <v>18</v>
      </c>
      <c r="C44" s="53" t="s">
        <v>19</v>
      </c>
      <c r="D44" s="53" t="s">
        <v>20</v>
      </c>
      <c r="E44" s="53" t="s">
        <v>32</v>
      </c>
      <c r="F44" s="53" t="s">
        <v>21</v>
      </c>
      <c r="G44" s="53" t="s">
        <v>22</v>
      </c>
      <c r="H44" s="57" t="s">
        <v>23</v>
      </c>
      <c r="I44" s="55" t="s">
        <v>24</v>
      </c>
      <c r="J44" s="55" t="s">
        <v>25</v>
      </c>
      <c r="K44" s="55" t="s">
        <v>26</v>
      </c>
      <c r="L44" s="53" t="s">
        <v>27</v>
      </c>
      <c r="M44" s="53" t="s">
        <v>28</v>
      </c>
    </row>
    <row r="45" spans="1:17" x14ac:dyDescent="0.2">
      <c r="A45" s="7" t="s">
        <v>29</v>
      </c>
      <c r="B45" s="7" t="s">
        <v>29</v>
      </c>
      <c r="C45" s="7" t="s">
        <v>29</v>
      </c>
      <c r="D45" s="7">
        <v>0</v>
      </c>
      <c r="E45" s="7">
        <v>0</v>
      </c>
      <c r="F45" s="7">
        <v>0</v>
      </c>
      <c r="G45" s="7">
        <v>0</v>
      </c>
      <c r="H45" s="7">
        <f>F45*G45</f>
        <v>0</v>
      </c>
      <c r="I45" s="58" t="s">
        <v>39</v>
      </c>
      <c r="J45" s="59">
        <v>0</v>
      </c>
      <c r="K45" s="7">
        <v>0</v>
      </c>
      <c r="L45" s="7">
        <f>SUM(I45:K45)</f>
        <v>0</v>
      </c>
      <c r="M45" s="8" t="str">
        <f>IF(H45=L45,"Validado","Error")</f>
        <v>Validado</v>
      </c>
    </row>
    <row r="46" spans="1:17" x14ac:dyDescent="0.2">
      <c r="A46" s="7" t="s">
        <v>29</v>
      </c>
      <c r="B46" s="7" t="s">
        <v>29</v>
      </c>
      <c r="C46" s="7" t="s">
        <v>29</v>
      </c>
      <c r="D46" s="7">
        <v>0</v>
      </c>
      <c r="E46" s="7">
        <v>0</v>
      </c>
      <c r="F46" s="7">
        <f t="shared" ref="F46:F48" si="13">D46*E46</f>
        <v>0</v>
      </c>
      <c r="G46" s="7">
        <v>0</v>
      </c>
      <c r="H46" s="7">
        <f t="shared" ref="H46:H48" si="14">F46*G46</f>
        <v>0</v>
      </c>
      <c r="I46" s="58" t="s">
        <v>39</v>
      </c>
      <c r="J46" s="59">
        <v>0</v>
      </c>
      <c r="K46" s="7">
        <v>0</v>
      </c>
      <c r="L46" s="7">
        <f>SUM(I46:K46)</f>
        <v>0</v>
      </c>
      <c r="M46" s="8" t="str">
        <f>IF(H46=L46,"Validado","Error")</f>
        <v>Validado</v>
      </c>
    </row>
    <row r="47" spans="1:17" x14ac:dyDescent="0.2">
      <c r="A47" s="7" t="s">
        <v>29</v>
      </c>
      <c r="B47" s="7" t="s">
        <v>29</v>
      </c>
      <c r="C47" s="7" t="s">
        <v>29</v>
      </c>
      <c r="D47" s="7">
        <v>0</v>
      </c>
      <c r="E47" s="7">
        <v>0</v>
      </c>
      <c r="F47" s="7">
        <f t="shared" si="13"/>
        <v>0</v>
      </c>
      <c r="G47" s="7">
        <v>0</v>
      </c>
      <c r="H47" s="7">
        <f t="shared" si="14"/>
        <v>0</v>
      </c>
      <c r="I47" s="58" t="s">
        <v>39</v>
      </c>
      <c r="J47" s="59">
        <v>0</v>
      </c>
      <c r="K47" s="7">
        <v>0</v>
      </c>
      <c r="L47" s="7">
        <f>SUM(I47:K47)</f>
        <v>0</v>
      </c>
      <c r="M47" s="8" t="str">
        <f>IF(H47=L47,"Validado","Error")</f>
        <v>Validado</v>
      </c>
    </row>
    <row r="48" spans="1:17" x14ac:dyDescent="0.2">
      <c r="A48" s="7" t="s">
        <v>29</v>
      </c>
      <c r="B48" s="7" t="s">
        <v>29</v>
      </c>
      <c r="C48" s="7" t="s">
        <v>29</v>
      </c>
      <c r="D48" s="7">
        <v>0</v>
      </c>
      <c r="E48" s="7">
        <v>0</v>
      </c>
      <c r="F48" s="7">
        <f t="shared" si="13"/>
        <v>0</v>
      </c>
      <c r="G48" s="7">
        <v>0</v>
      </c>
      <c r="H48" s="7">
        <f t="shared" si="14"/>
        <v>0</v>
      </c>
      <c r="I48" s="58" t="s">
        <v>39</v>
      </c>
      <c r="J48" s="59">
        <v>0</v>
      </c>
      <c r="K48" s="7">
        <v>0</v>
      </c>
      <c r="L48" s="7">
        <f>SUM(I48:K48)</f>
        <v>0</v>
      </c>
      <c r="M48" s="8" t="str">
        <f>IF(H48=L48,"Validado","Error")</f>
        <v>Validado</v>
      </c>
    </row>
    <row r="49" spans="1:17" x14ac:dyDescent="0.2">
      <c r="H49" s="7">
        <f>SUM(H45:H48)</f>
        <v>0</v>
      </c>
      <c r="I49" s="58">
        <v>0</v>
      </c>
      <c r="J49" s="59">
        <f>SUM(J45:J48)</f>
        <v>0</v>
      </c>
      <c r="K49" s="7">
        <f t="shared" ref="K49" si="15">SUM(K45:K48)</f>
        <v>0</v>
      </c>
      <c r="L49" s="7">
        <f>SUM(L45:L48)</f>
        <v>0</v>
      </c>
      <c r="M49" s="8" t="str">
        <f>IF(H49=L49,"Validado","Error")</f>
        <v>Validado</v>
      </c>
    </row>
    <row r="50" spans="1:17" x14ac:dyDescent="0.2">
      <c r="Q50" s="54"/>
    </row>
    <row r="51" spans="1:17" x14ac:dyDescent="0.2">
      <c r="A51" s="176" t="s">
        <v>40</v>
      </c>
      <c r="B51" s="177"/>
      <c r="C51" s="177"/>
      <c r="D51" s="177"/>
      <c r="E51" s="177"/>
      <c r="F51" s="178"/>
    </row>
    <row r="52" spans="1:17" x14ac:dyDescent="0.2">
      <c r="I52" s="171" t="s">
        <v>16</v>
      </c>
      <c r="J52" s="172"/>
      <c r="K52" s="172"/>
    </row>
    <row r="53" spans="1:17" s="54" customFormat="1" ht="38.25" x14ac:dyDescent="0.2">
      <c r="A53" s="53" t="s">
        <v>17</v>
      </c>
      <c r="B53" s="53" t="s">
        <v>136</v>
      </c>
      <c r="C53" s="53" t="s">
        <v>42</v>
      </c>
      <c r="D53" s="53" t="s">
        <v>43</v>
      </c>
      <c r="E53" s="53" t="s">
        <v>44</v>
      </c>
      <c r="F53" s="53" t="s">
        <v>45</v>
      </c>
      <c r="G53" s="57" t="s">
        <v>23</v>
      </c>
      <c r="H53" s="55" t="s">
        <v>24</v>
      </c>
      <c r="I53" s="55" t="s">
        <v>25</v>
      </c>
      <c r="J53" s="55" t="s">
        <v>26</v>
      </c>
      <c r="K53" s="53" t="s">
        <v>27</v>
      </c>
      <c r="L53" s="53" t="s">
        <v>28</v>
      </c>
    </row>
    <row r="54" spans="1:17" x14ac:dyDescent="0.2">
      <c r="A54" s="7" t="s">
        <v>29</v>
      </c>
      <c r="B54" s="7" t="s">
        <v>29</v>
      </c>
      <c r="C54" s="7" t="s">
        <v>29</v>
      </c>
      <c r="D54" s="7" t="s">
        <v>29</v>
      </c>
      <c r="E54" s="7">
        <v>0</v>
      </c>
      <c r="F54" s="7">
        <v>0</v>
      </c>
      <c r="G54" s="7">
        <f>E54*F54</f>
        <v>0</v>
      </c>
      <c r="H54" s="7">
        <v>0</v>
      </c>
      <c r="I54" s="7">
        <v>0</v>
      </c>
      <c r="J54" s="7">
        <v>0</v>
      </c>
      <c r="K54" s="7">
        <f>SUM(H54:J54)</f>
        <v>0</v>
      </c>
      <c r="L54" s="8" t="str">
        <f>IF(G54=K54,"Validado","Error")</f>
        <v>Validado</v>
      </c>
    </row>
    <row r="55" spans="1:17" x14ac:dyDescent="0.2">
      <c r="A55" s="7" t="s">
        <v>29</v>
      </c>
      <c r="B55" s="7" t="s">
        <v>29</v>
      </c>
      <c r="C55" s="7" t="s">
        <v>29</v>
      </c>
      <c r="D55" s="7" t="s">
        <v>29</v>
      </c>
      <c r="E55" s="7">
        <v>0</v>
      </c>
      <c r="F55" s="7">
        <v>0</v>
      </c>
      <c r="G55" s="7">
        <f t="shared" ref="G55:G57" si="16">E55*F55</f>
        <v>0</v>
      </c>
      <c r="H55" s="7">
        <v>0</v>
      </c>
      <c r="I55" s="7">
        <v>0</v>
      </c>
      <c r="J55" s="7">
        <v>0</v>
      </c>
      <c r="K55" s="7">
        <f>SUM(H55:J55)</f>
        <v>0</v>
      </c>
      <c r="L55" s="8" t="str">
        <f>IF(G55=K55,"Validado","Error")</f>
        <v>Validado</v>
      </c>
    </row>
    <row r="56" spans="1:17" x14ac:dyDescent="0.2">
      <c r="A56" s="7" t="s">
        <v>29</v>
      </c>
      <c r="B56" s="7" t="s">
        <v>29</v>
      </c>
      <c r="C56" s="7" t="s">
        <v>29</v>
      </c>
      <c r="D56" s="7" t="s">
        <v>29</v>
      </c>
      <c r="E56" s="7">
        <v>0</v>
      </c>
      <c r="F56" s="7">
        <v>0</v>
      </c>
      <c r="G56" s="7">
        <f t="shared" si="16"/>
        <v>0</v>
      </c>
      <c r="H56" s="7">
        <v>0</v>
      </c>
      <c r="I56" s="7">
        <v>0</v>
      </c>
      <c r="J56" s="7">
        <v>0</v>
      </c>
      <c r="K56" s="7">
        <f>SUM(H56:J56)</f>
        <v>0</v>
      </c>
      <c r="L56" s="8" t="str">
        <f>IF(G56=K56,"Validado","Error")</f>
        <v>Validado</v>
      </c>
    </row>
    <row r="57" spans="1:17" x14ac:dyDescent="0.2">
      <c r="A57" s="7" t="s">
        <v>29</v>
      </c>
      <c r="B57" s="7" t="s">
        <v>29</v>
      </c>
      <c r="C57" s="7" t="s">
        <v>29</v>
      </c>
      <c r="D57" s="7" t="s">
        <v>29</v>
      </c>
      <c r="E57" s="7">
        <v>0</v>
      </c>
      <c r="F57" s="7">
        <v>0</v>
      </c>
      <c r="G57" s="92">
        <f t="shared" si="16"/>
        <v>0</v>
      </c>
      <c r="H57" s="7">
        <v>0</v>
      </c>
      <c r="I57" s="7">
        <v>0</v>
      </c>
      <c r="J57" s="7">
        <v>0</v>
      </c>
      <c r="K57" s="7">
        <f>SUM(H57:J57)</f>
        <v>0</v>
      </c>
      <c r="L57" s="8" t="str">
        <f>IF(G57=K57,"Validado","Error")</f>
        <v>Validado</v>
      </c>
    </row>
    <row r="58" spans="1:17" x14ac:dyDescent="0.2">
      <c r="G58" s="90">
        <f>SUM(G54:G57)</f>
        <v>0</v>
      </c>
      <c r="H58" s="91">
        <f>SUM(H54:H57)</f>
        <v>0</v>
      </c>
      <c r="I58" s="7">
        <f>SUM(I54:I57)</f>
        <v>0</v>
      </c>
      <c r="J58" s="7">
        <f>SUM(J54:J57)</f>
        <v>0</v>
      </c>
      <c r="K58" s="89">
        <f>SUM(H58:J58)</f>
        <v>0</v>
      </c>
      <c r="L58" s="8" t="str">
        <f>IF(G58=K58,"Validado","Error")</f>
        <v>Validado</v>
      </c>
    </row>
    <row r="60" spans="1:17" x14ac:dyDescent="0.2">
      <c r="A60" s="176" t="s">
        <v>46</v>
      </c>
      <c r="B60" s="177"/>
      <c r="C60" s="177"/>
      <c r="D60" s="177"/>
      <c r="E60" s="177"/>
      <c r="F60" s="178"/>
    </row>
    <row r="61" spans="1:17" x14ac:dyDescent="0.2">
      <c r="H61" s="173" t="s">
        <v>16</v>
      </c>
      <c r="I61" s="173"/>
      <c r="J61" s="173"/>
    </row>
    <row r="62" spans="1:17" ht="38.25" x14ac:dyDescent="0.2">
      <c r="A62" s="53" t="s">
        <v>17</v>
      </c>
      <c r="B62" s="53" t="s">
        <v>136</v>
      </c>
      <c r="C62" s="53" t="s">
        <v>42</v>
      </c>
      <c r="D62" s="53" t="s">
        <v>43</v>
      </c>
      <c r="E62" s="53" t="s">
        <v>44</v>
      </c>
      <c r="F62" s="53" t="s">
        <v>47</v>
      </c>
      <c r="G62" s="57" t="s">
        <v>23</v>
      </c>
      <c r="H62" s="55" t="s">
        <v>24</v>
      </c>
      <c r="I62" s="55" t="s">
        <v>25</v>
      </c>
      <c r="J62" s="55" t="s">
        <v>26</v>
      </c>
      <c r="K62" s="53" t="s">
        <v>27</v>
      </c>
      <c r="L62" s="53" t="s">
        <v>28</v>
      </c>
    </row>
    <row r="63" spans="1:17" x14ac:dyDescent="0.2">
      <c r="A63" s="7" t="s">
        <v>29</v>
      </c>
      <c r="B63" s="7" t="s">
        <v>29</v>
      </c>
      <c r="C63" s="7" t="s">
        <v>29</v>
      </c>
      <c r="D63" s="7" t="s">
        <v>29</v>
      </c>
      <c r="E63" s="7">
        <v>0</v>
      </c>
      <c r="F63" s="7">
        <v>0</v>
      </c>
      <c r="G63" s="7">
        <f>E63*F63</f>
        <v>0</v>
      </c>
      <c r="H63" s="7">
        <v>0</v>
      </c>
      <c r="I63" s="7">
        <v>0</v>
      </c>
      <c r="J63" s="7">
        <v>0</v>
      </c>
      <c r="K63" s="7">
        <f>SUM(H63:J63)</f>
        <v>0</v>
      </c>
      <c r="L63" s="8" t="str">
        <f>IF(G63=K63,"Validado","Error")</f>
        <v>Validado</v>
      </c>
    </row>
    <row r="64" spans="1:17" x14ac:dyDescent="0.2">
      <c r="A64" s="7" t="s">
        <v>29</v>
      </c>
      <c r="B64" s="7" t="s">
        <v>29</v>
      </c>
      <c r="C64" s="7" t="s">
        <v>29</v>
      </c>
      <c r="D64" s="7" t="s">
        <v>29</v>
      </c>
      <c r="E64" s="7">
        <v>0</v>
      </c>
      <c r="F64" s="7">
        <v>0</v>
      </c>
      <c r="G64" s="7">
        <f t="shared" ref="G64:G66" si="17">E64*F64</f>
        <v>0</v>
      </c>
      <c r="H64" s="7">
        <v>0</v>
      </c>
      <c r="I64" s="7">
        <v>0</v>
      </c>
      <c r="J64" s="7">
        <v>0</v>
      </c>
      <c r="K64" s="7">
        <f>SUM(H64:J64)</f>
        <v>0</v>
      </c>
      <c r="L64" s="8" t="str">
        <f>IF(G64=K64,"Validado","Error")</f>
        <v>Validado</v>
      </c>
    </row>
    <row r="65" spans="1:12" x14ac:dyDescent="0.2">
      <c r="A65" s="7" t="s">
        <v>29</v>
      </c>
      <c r="B65" s="7" t="s">
        <v>29</v>
      </c>
      <c r="C65" s="7" t="s">
        <v>29</v>
      </c>
      <c r="D65" s="7" t="s">
        <v>29</v>
      </c>
      <c r="E65" s="7">
        <v>0</v>
      </c>
      <c r="F65" s="7">
        <v>0</v>
      </c>
      <c r="G65" s="7">
        <f t="shared" si="17"/>
        <v>0</v>
      </c>
      <c r="H65" s="7">
        <v>0</v>
      </c>
      <c r="I65" s="7">
        <v>0</v>
      </c>
      <c r="J65" s="7">
        <v>0</v>
      </c>
      <c r="K65" s="7">
        <f>SUM(H65:J65)</f>
        <v>0</v>
      </c>
      <c r="L65" s="8" t="str">
        <f>IF(G65=K65,"Validado","Error")</f>
        <v>Validado</v>
      </c>
    </row>
    <row r="66" spans="1:12" x14ac:dyDescent="0.2">
      <c r="A66" s="7" t="s">
        <v>29</v>
      </c>
      <c r="B66" s="7" t="s">
        <v>29</v>
      </c>
      <c r="C66" s="7" t="s">
        <v>29</v>
      </c>
      <c r="D66" s="7" t="s">
        <v>29</v>
      </c>
      <c r="E66" s="7">
        <v>0</v>
      </c>
      <c r="F66" s="7">
        <v>0</v>
      </c>
      <c r="G66" s="92">
        <f t="shared" si="17"/>
        <v>0</v>
      </c>
      <c r="H66" s="7">
        <v>0</v>
      </c>
      <c r="I66" s="7">
        <v>0</v>
      </c>
      <c r="J66" s="7">
        <v>0</v>
      </c>
      <c r="K66" s="7">
        <f>SUM(H66:J66)</f>
        <v>0</v>
      </c>
      <c r="L66" s="8" t="str">
        <f>IF(G66=K66,"Validado","Error")</f>
        <v>Validado</v>
      </c>
    </row>
    <row r="67" spans="1:12" x14ac:dyDescent="0.2">
      <c r="G67" s="90">
        <f>SUM(G63:G66)</f>
        <v>0</v>
      </c>
      <c r="H67" s="91">
        <f>SUM(H63:H66)</f>
        <v>0</v>
      </c>
      <c r="I67" s="7">
        <f>SUM(I63:I66)</f>
        <v>0</v>
      </c>
      <c r="J67" s="7">
        <f>SUM(J63:J66)</f>
        <v>0</v>
      </c>
      <c r="K67" s="89">
        <f>SUM(K63:K66)</f>
        <v>0</v>
      </c>
      <c r="L67" s="8" t="str">
        <f>IF(G67=K67,"Validado","Error")</f>
        <v>Validado</v>
      </c>
    </row>
    <row r="69" spans="1:12" x14ac:dyDescent="0.2">
      <c r="A69" s="176" t="s">
        <v>48</v>
      </c>
      <c r="B69" s="177"/>
      <c r="C69" s="177"/>
      <c r="D69" s="177"/>
      <c r="E69" s="177"/>
      <c r="F69" s="178"/>
    </row>
    <row r="70" spans="1:12" x14ac:dyDescent="0.2">
      <c r="H70" s="171" t="s">
        <v>16</v>
      </c>
      <c r="I70" s="172"/>
      <c r="J70" s="172"/>
    </row>
    <row r="71" spans="1:12" ht="38.25" x14ac:dyDescent="0.2">
      <c r="A71" s="53" t="s">
        <v>17</v>
      </c>
      <c r="B71" s="53" t="s">
        <v>136</v>
      </c>
      <c r="C71" s="53" t="s">
        <v>42</v>
      </c>
      <c r="D71" s="53" t="s">
        <v>43</v>
      </c>
      <c r="E71" s="53" t="s">
        <v>44</v>
      </c>
      <c r="F71" s="53" t="s">
        <v>49</v>
      </c>
      <c r="G71" s="57" t="s">
        <v>23</v>
      </c>
      <c r="H71" s="55" t="s">
        <v>24</v>
      </c>
      <c r="I71" s="55" t="s">
        <v>25</v>
      </c>
      <c r="J71" s="55" t="s">
        <v>26</v>
      </c>
      <c r="K71" s="53" t="s">
        <v>27</v>
      </c>
      <c r="L71" s="53" t="s">
        <v>28</v>
      </c>
    </row>
    <row r="72" spans="1:12" x14ac:dyDescent="0.2">
      <c r="A72" s="7" t="s">
        <v>50</v>
      </c>
      <c r="B72" s="7" t="s">
        <v>29</v>
      </c>
      <c r="C72" s="129" t="s">
        <v>29</v>
      </c>
      <c r="D72" s="7" t="s">
        <v>29</v>
      </c>
      <c r="E72" s="7">
        <v>0</v>
      </c>
      <c r="F72" s="7">
        <v>0</v>
      </c>
      <c r="G72" s="7">
        <f>E72*F72</f>
        <v>0</v>
      </c>
      <c r="H72" s="7">
        <v>0</v>
      </c>
      <c r="I72" s="7">
        <v>0</v>
      </c>
      <c r="J72" s="7">
        <v>0</v>
      </c>
      <c r="K72" s="7">
        <f t="shared" ref="K72:K76" si="18">SUM(H72:J72)</f>
        <v>0</v>
      </c>
      <c r="L72" s="8" t="str">
        <f t="shared" ref="L72:L77" si="19">IF(G72=K72,"Validado","Error")</f>
        <v>Validado</v>
      </c>
    </row>
    <row r="73" spans="1:12" x14ac:dyDescent="0.2">
      <c r="A73" s="7" t="s">
        <v>51</v>
      </c>
      <c r="B73" s="7" t="s">
        <v>29</v>
      </c>
      <c r="C73" s="7" t="s">
        <v>29</v>
      </c>
      <c r="D73" s="7" t="s">
        <v>29</v>
      </c>
      <c r="E73" s="7">
        <v>0</v>
      </c>
      <c r="F73" s="7">
        <v>0</v>
      </c>
      <c r="G73" s="7">
        <f t="shared" ref="G73:G76" si="20">E73*F73</f>
        <v>0</v>
      </c>
      <c r="H73" s="7">
        <v>0</v>
      </c>
      <c r="I73" s="7">
        <v>0</v>
      </c>
      <c r="J73" s="7">
        <v>0</v>
      </c>
      <c r="K73" s="7">
        <f t="shared" si="18"/>
        <v>0</v>
      </c>
      <c r="L73" s="8" t="str">
        <f t="shared" si="19"/>
        <v>Validado</v>
      </c>
    </row>
    <row r="74" spans="1:12" x14ac:dyDescent="0.2">
      <c r="A74" s="7" t="s">
        <v>51</v>
      </c>
      <c r="B74" s="7" t="s">
        <v>29</v>
      </c>
      <c r="C74" s="7" t="s">
        <v>29</v>
      </c>
      <c r="D74" s="7" t="s">
        <v>29</v>
      </c>
      <c r="E74" s="7">
        <v>0</v>
      </c>
      <c r="F74" s="7">
        <v>0</v>
      </c>
      <c r="G74" s="7">
        <f t="shared" si="20"/>
        <v>0</v>
      </c>
      <c r="H74" s="7">
        <v>0</v>
      </c>
      <c r="I74" s="7">
        <v>0</v>
      </c>
      <c r="J74" s="7">
        <v>0</v>
      </c>
      <c r="K74" s="7">
        <f t="shared" si="18"/>
        <v>0</v>
      </c>
      <c r="L74" s="8" t="str">
        <f t="shared" si="19"/>
        <v>Validado</v>
      </c>
    </row>
    <row r="75" spans="1:12" x14ac:dyDescent="0.2">
      <c r="A75" s="7" t="s">
        <v>52</v>
      </c>
      <c r="B75" s="7" t="s">
        <v>29</v>
      </c>
      <c r="C75" s="7" t="s">
        <v>29</v>
      </c>
      <c r="D75" s="7" t="s">
        <v>29</v>
      </c>
      <c r="E75" s="7">
        <v>0</v>
      </c>
      <c r="F75" s="7">
        <v>0</v>
      </c>
      <c r="G75" s="7">
        <f t="shared" si="20"/>
        <v>0</v>
      </c>
      <c r="H75" s="7">
        <v>0</v>
      </c>
      <c r="I75" s="7">
        <v>0</v>
      </c>
      <c r="J75" s="7">
        <v>0</v>
      </c>
      <c r="K75" s="7">
        <f t="shared" si="18"/>
        <v>0</v>
      </c>
      <c r="L75" s="8" t="str">
        <f t="shared" si="19"/>
        <v>Validado</v>
      </c>
    </row>
    <row r="76" spans="1:12" x14ac:dyDescent="0.2">
      <c r="A76" s="7" t="s">
        <v>53</v>
      </c>
      <c r="B76" s="7" t="s">
        <v>29</v>
      </c>
      <c r="C76" s="7" t="s">
        <v>29</v>
      </c>
      <c r="D76" s="7" t="s">
        <v>29</v>
      </c>
      <c r="E76" s="7">
        <v>0</v>
      </c>
      <c r="F76" s="7">
        <v>0</v>
      </c>
      <c r="G76" s="7">
        <f t="shared" si="20"/>
        <v>0</v>
      </c>
      <c r="H76" s="7">
        <v>0</v>
      </c>
      <c r="I76" s="7">
        <v>0</v>
      </c>
      <c r="J76" s="7">
        <v>0</v>
      </c>
      <c r="K76" s="7">
        <f t="shared" si="18"/>
        <v>0</v>
      </c>
      <c r="L76" s="8" t="str">
        <f t="shared" si="19"/>
        <v>Validado</v>
      </c>
    </row>
    <row r="77" spans="1:12" x14ac:dyDescent="0.2">
      <c r="G77" s="7">
        <f>SUM(G72:G76)</f>
        <v>0</v>
      </c>
      <c r="H77" s="7">
        <f>SUM(H72:H76)</f>
        <v>0</v>
      </c>
      <c r="I77" s="7">
        <f>SUM(I72:I76)</f>
        <v>0</v>
      </c>
      <c r="J77" s="7">
        <f>SUM(J72:J76)</f>
        <v>0</v>
      </c>
      <c r="K77" s="7">
        <f>SUM(K72:K76)</f>
        <v>0</v>
      </c>
      <c r="L77" s="8" t="str">
        <f t="shared" si="19"/>
        <v>Validado</v>
      </c>
    </row>
    <row r="80" spans="1:12" x14ac:dyDescent="0.2">
      <c r="A80" s="179" t="s">
        <v>54</v>
      </c>
      <c r="B80" s="180"/>
      <c r="C80" s="180"/>
      <c r="D80" s="180"/>
      <c r="E80" s="180"/>
      <c r="F80" s="181"/>
    </row>
    <row r="82" spans="1:16" ht="38.25" x14ac:dyDescent="0.2">
      <c r="A82" s="55" t="s">
        <v>55</v>
      </c>
      <c r="B82" s="55" t="s">
        <v>24</v>
      </c>
      <c r="C82" s="55" t="s">
        <v>25</v>
      </c>
      <c r="D82" s="55" t="s">
        <v>26</v>
      </c>
      <c r="E82" s="55" t="s">
        <v>23</v>
      </c>
    </row>
    <row r="83" spans="1:16" x14ac:dyDescent="0.2">
      <c r="A83" s="7" t="s">
        <v>56</v>
      </c>
      <c r="B83" s="7">
        <f>H22+J31+I40</f>
        <v>0</v>
      </c>
      <c r="C83" s="7">
        <f>I22+K31+J40+J49</f>
        <v>0</v>
      </c>
      <c r="D83" s="7">
        <f>J22</f>
        <v>0</v>
      </c>
      <c r="E83" s="7">
        <f>SUM(B83:D83)</f>
        <v>0</v>
      </c>
    </row>
    <row r="84" spans="1:16" x14ac:dyDescent="0.2">
      <c r="A84" s="7" t="s">
        <v>40</v>
      </c>
      <c r="B84" s="7">
        <f>H58</f>
        <v>0</v>
      </c>
      <c r="C84" s="7">
        <f>I58</f>
        <v>0</v>
      </c>
      <c r="D84" s="7">
        <f>J58</f>
        <v>0</v>
      </c>
      <c r="E84" s="7">
        <f>SUM(B84:D84)</f>
        <v>0</v>
      </c>
    </row>
    <row r="85" spans="1:16" x14ac:dyDescent="0.2">
      <c r="A85" s="7" t="s">
        <v>57</v>
      </c>
      <c r="B85" s="7">
        <f>H67</f>
        <v>0</v>
      </c>
      <c r="C85" s="7">
        <f>I67</f>
        <v>0</v>
      </c>
      <c r="D85" s="7">
        <f>J67</f>
        <v>0</v>
      </c>
      <c r="E85" s="7">
        <f>SUM(B85:D85)</f>
        <v>0</v>
      </c>
    </row>
    <row r="86" spans="1:16" x14ac:dyDescent="0.2">
      <c r="A86" s="7" t="s">
        <v>58</v>
      </c>
      <c r="B86" s="7">
        <f>H77</f>
        <v>0</v>
      </c>
      <c r="C86" s="7">
        <f>I77</f>
        <v>0</v>
      </c>
      <c r="D86" s="7">
        <f>J77</f>
        <v>0</v>
      </c>
      <c r="E86" s="7">
        <f>SUM(B86:D86)</f>
        <v>0</v>
      </c>
    </row>
    <row r="87" spans="1:16" x14ac:dyDescent="0.2">
      <c r="A87" s="56" t="s">
        <v>27</v>
      </c>
      <c r="B87" s="56">
        <f>SUM(B83:B86)</f>
        <v>0</v>
      </c>
      <c r="C87" s="56">
        <f>SUM(C83:C86)</f>
        <v>0</v>
      </c>
      <c r="D87" s="56">
        <f>SUM(D83:D86)</f>
        <v>0</v>
      </c>
      <c r="E87" s="56">
        <f>SUM(E83:E86)</f>
        <v>0</v>
      </c>
    </row>
    <row r="90" spans="1:16" x14ac:dyDescent="0.2">
      <c r="A90" s="60" t="s">
        <v>59</v>
      </c>
      <c r="B90" s="61" t="s">
        <v>73</v>
      </c>
      <c r="C90" s="62" t="s">
        <v>61</v>
      </c>
      <c r="D90" s="62" t="s">
        <v>62</v>
      </c>
      <c r="E90" s="128" t="s">
        <v>63</v>
      </c>
      <c r="F90" s="63"/>
      <c r="G90" s="63"/>
      <c r="H90" s="63"/>
      <c r="I90" s="63"/>
      <c r="J90" s="63"/>
      <c r="K90" s="63"/>
      <c r="L90" s="63"/>
      <c r="M90" s="63"/>
      <c r="N90" s="63"/>
      <c r="O90" s="63"/>
      <c r="P90" s="63"/>
    </row>
    <row r="91" spans="1:16" x14ac:dyDescent="0.2">
      <c r="A91" s="64" t="s">
        <v>24</v>
      </c>
      <c r="B91" s="95">
        <f>B87</f>
        <v>0</v>
      </c>
      <c r="C91" s="114" t="e">
        <f>B91/$B$94</f>
        <v>#DIV/0!</v>
      </c>
      <c r="D91" s="114" t="e">
        <f>B91/$B$97</f>
        <v>#DIV/0!</v>
      </c>
      <c r="E91" s="125" t="str">
        <f>IF(B91&lt;=150000000,"Validado","Excede")</f>
        <v>Validado</v>
      </c>
      <c r="N91" s="63"/>
      <c r="O91" s="63"/>
      <c r="P91" s="63"/>
    </row>
    <row r="92" spans="1:16" x14ac:dyDescent="0.2">
      <c r="A92" s="65" t="s">
        <v>6</v>
      </c>
      <c r="B92" s="96">
        <f>C87</f>
        <v>0</v>
      </c>
      <c r="C92" s="114" t="e">
        <f t="shared" ref="C92:C93" si="21">B92/$B$94</f>
        <v>#DIV/0!</v>
      </c>
      <c r="D92" s="114" t="e">
        <f t="shared" ref="D92:D93" si="22">B92/$B$97</f>
        <v>#DIV/0!</v>
      </c>
      <c r="N92" s="63"/>
      <c r="O92" s="63"/>
      <c r="P92" s="63"/>
    </row>
    <row r="93" spans="1:16" x14ac:dyDescent="0.2">
      <c r="A93" s="66" t="s">
        <v>64</v>
      </c>
      <c r="B93" s="97">
        <f>D87</f>
        <v>0</v>
      </c>
      <c r="C93" s="114" t="e">
        <f t="shared" si="21"/>
        <v>#DIV/0!</v>
      </c>
      <c r="D93" s="114" t="e">
        <f t="shared" si="22"/>
        <v>#DIV/0!</v>
      </c>
      <c r="N93" s="63"/>
      <c r="O93" s="63"/>
      <c r="P93" s="63"/>
    </row>
    <row r="94" spans="1:16" x14ac:dyDescent="0.2">
      <c r="A94" s="67" t="s">
        <v>74</v>
      </c>
      <c r="B94" s="98">
        <f>SUM(B91:B93)</f>
        <v>0</v>
      </c>
      <c r="C94" s="63"/>
      <c r="D94" s="63"/>
      <c r="E94" s="174" t="s">
        <v>66</v>
      </c>
      <c r="F94" s="174"/>
      <c r="G94" s="174"/>
      <c r="H94" s="174"/>
      <c r="I94" s="174"/>
      <c r="J94" s="174"/>
      <c r="K94" s="174"/>
      <c r="L94" s="174"/>
      <c r="M94" s="174"/>
      <c r="N94" s="63"/>
      <c r="O94" s="63"/>
      <c r="P94" s="63"/>
    </row>
    <row r="95" spans="1:16" x14ac:dyDescent="0.2">
      <c r="E95" s="175" t="s">
        <v>67</v>
      </c>
      <c r="F95" s="175"/>
      <c r="G95" s="175"/>
      <c r="H95" s="175"/>
      <c r="I95" s="175"/>
      <c r="J95" s="175"/>
      <c r="K95" s="175"/>
      <c r="L95" s="175"/>
      <c r="M95" s="63"/>
    </row>
    <row r="96" spans="1:16" x14ac:dyDescent="0.2">
      <c r="E96" s="175"/>
      <c r="F96" s="175"/>
      <c r="G96" s="175"/>
      <c r="H96" s="175"/>
      <c r="I96" s="175"/>
      <c r="J96" s="175"/>
      <c r="K96" s="175"/>
      <c r="L96" s="175"/>
      <c r="M96" s="63"/>
    </row>
    <row r="97" spans="1:7" x14ac:dyDescent="0.2">
      <c r="A97" s="100" t="s">
        <v>68</v>
      </c>
      <c r="B97" s="99">
        <f>'COSTO TOTAL'!B41</f>
        <v>0</v>
      </c>
    </row>
    <row r="105" spans="1:7" x14ac:dyDescent="0.2">
      <c r="G105" s="87"/>
    </row>
    <row r="106" spans="1:7" x14ac:dyDescent="0.2">
      <c r="G106" s="87"/>
    </row>
  </sheetData>
  <mergeCells count="18">
    <mergeCell ref="E95:L96"/>
    <mergeCell ref="I34:K34"/>
    <mergeCell ref="A42:F42"/>
    <mergeCell ref="I43:K43"/>
    <mergeCell ref="A51:F51"/>
    <mergeCell ref="I52:K52"/>
    <mergeCell ref="A60:F60"/>
    <mergeCell ref="H61:J61"/>
    <mergeCell ref="A69:F69"/>
    <mergeCell ref="H70:J70"/>
    <mergeCell ref="A80:F80"/>
    <mergeCell ref="E94:M94"/>
    <mergeCell ref="A33:F33"/>
    <mergeCell ref="A9:C13"/>
    <mergeCell ref="A15:F15"/>
    <mergeCell ref="H16:J16"/>
    <mergeCell ref="A24:F24"/>
    <mergeCell ref="J25:L25"/>
  </mergeCells>
  <conditionalFormatting sqref="D27:D30">
    <cfRule type="cellIs" dxfId="29" priority="8" operator="lessThan">
      <formula>90</formula>
    </cfRule>
  </conditionalFormatting>
  <conditionalFormatting sqref="D36:D39">
    <cfRule type="cellIs" dxfId="28" priority="10" operator="lessThan">
      <formula>36</formula>
    </cfRule>
  </conditionalFormatting>
  <conditionalFormatting sqref="E36:E39">
    <cfRule type="cellIs" dxfId="27" priority="9" operator="greaterThan">
      <formula>500000</formula>
    </cfRule>
  </conditionalFormatting>
  <conditionalFormatting sqref="F27:F30">
    <cfRule type="cellIs" dxfId="26" priority="2" operator="greaterThan">
      <formula>2500000</formula>
    </cfRule>
  </conditionalFormatting>
  <conditionalFormatting sqref="F36:F39">
    <cfRule type="cellIs" dxfId="25" priority="3" operator="lessThan">
      <formula>E36</formula>
    </cfRule>
  </conditionalFormatting>
  <conditionalFormatting sqref="L18:L22 L54:L57 M58 L63:L66 M67 L72:L77">
    <cfRule type="cellIs" dxfId="24" priority="7" operator="equal">
      <formula>"Error"</formula>
    </cfRule>
  </conditionalFormatting>
  <conditionalFormatting sqref="M36:M40">
    <cfRule type="cellIs" dxfId="23" priority="5" operator="equal">
      <formula>"Error"</formula>
    </cfRule>
  </conditionalFormatting>
  <conditionalFormatting sqref="M45:M49">
    <cfRule type="cellIs" dxfId="22" priority="1" operator="equal">
      <formula>"Error"</formula>
    </cfRule>
  </conditionalFormatting>
  <conditionalFormatting sqref="N27:N31">
    <cfRule type="cellIs" dxfId="21" priority="6" operator="equal">
      <formula>"Error"</formula>
    </cfRule>
  </conditionalFormatting>
  <conditionalFormatting sqref="O27:O30">
    <cfRule type="cellIs" dxfId="20" priority="4" operator="greaterThan">
      <formula>2500000</formula>
    </cfRule>
  </conditionalFormatting>
  <pageMargins left="0.75" right="0.75" top="1" bottom="1" header="0" footer="0"/>
  <pageSetup scale="77" fitToHeight="4" orientation="landscape"/>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47"/>
  <sheetViews>
    <sheetView showGridLines="0" topLeftCell="A38" workbookViewId="0">
      <selection activeCell="H59" sqref="G59:H59"/>
    </sheetView>
  </sheetViews>
  <sheetFormatPr baseColWidth="10" defaultColWidth="11.42578125" defaultRowHeight="12.75" x14ac:dyDescent="0.2"/>
  <cols>
    <col min="1" max="1" width="56.7109375" style="2" customWidth="1"/>
    <col min="2" max="5" width="15.5703125" style="2" customWidth="1"/>
    <col min="6" max="16384" width="11.42578125" style="2"/>
  </cols>
  <sheetData>
    <row r="1" spans="1:11" s="10" customFormat="1" ht="15.75" x14ac:dyDescent="0.2">
      <c r="A1" s="10" t="s">
        <v>23</v>
      </c>
    </row>
    <row r="2" spans="1:11" s="1" customFormat="1" x14ac:dyDescent="0.2">
      <c r="A2" s="1" t="s">
        <v>75</v>
      </c>
    </row>
    <row r="3" spans="1:11" s="1" customFormat="1" x14ac:dyDescent="0.2">
      <c r="A3" s="2" t="s">
        <v>76</v>
      </c>
    </row>
    <row r="4" spans="1:11" s="1" customFormat="1" x14ac:dyDescent="0.2">
      <c r="A4" s="2" t="s">
        <v>77</v>
      </c>
    </row>
    <row r="5" spans="1:11" s="1" customFormat="1" x14ac:dyDescent="0.2">
      <c r="A5" s="2" t="s">
        <v>78</v>
      </c>
    </row>
    <row r="6" spans="1:11" s="1" customFormat="1" x14ac:dyDescent="0.2">
      <c r="A6" s="2" t="s">
        <v>79</v>
      </c>
    </row>
    <row r="7" spans="1:11" s="1" customFormat="1" x14ac:dyDescent="0.2">
      <c r="A7" s="2" t="s">
        <v>80</v>
      </c>
    </row>
    <row r="8" spans="1:11" s="1" customFormat="1" x14ac:dyDescent="0.2">
      <c r="A8" s="2" t="s">
        <v>139</v>
      </c>
    </row>
    <row r="9" spans="1:11" s="1" customFormat="1" x14ac:dyDescent="0.2">
      <c r="A9" s="2"/>
    </row>
    <row r="10" spans="1:11" ht="13.5" thickBot="1" x14ac:dyDescent="0.25">
      <c r="A10" s="1" t="s">
        <v>118</v>
      </c>
    </row>
    <row r="11" spans="1:11" ht="19.5" customHeight="1" thickBot="1" x14ac:dyDescent="0.25">
      <c r="A11" s="187" t="s">
        <v>107</v>
      </c>
      <c r="B11" s="184" t="s">
        <v>60</v>
      </c>
      <c r="C11" s="185"/>
      <c r="D11" s="186"/>
      <c r="E11" s="184" t="s">
        <v>70</v>
      </c>
      <c r="F11" s="185"/>
      <c r="G11" s="186"/>
      <c r="H11" s="184" t="s">
        <v>73</v>
      </c>
      <c r="I11" s="185"/>
      <c r="J11" s="185"/>
      <c r="K11" s="182" t="s">
        <v>120</v>
      </c>
    </row>
    <row r="12" spans="1:11" ht="13.5" thickBot="1" x14ac:dyDescent="0.25">
      <c r="A12" s="188"/>
      <c r="B12" s="131" t="s">
        <v>24</v>
      </c>
      <c r="C12" s="133" t="s">
        <v>6</v>
      </c>
      <c r="D12" s="134" t="s">
        <v>119</v>
      </c>
      <c r="E12" s="132" t="s">
        <v>24</v>
      </c>
      <c r="F12" s="133" t="s">
        <v>6</v>
      </c>
      <c r="G12" s="134" t="s">
        <v>119</v>
      </c>
      <c r="H12" s="132" t="s">
        <v>24</v>
      </c>
      <c r="I12" s="133" t="s">
        <v>6</v>
      </c>
      <c r="J12" s="134" t="s">
        <v>119</v>
      </c>
      <c r="K12" s="183"/>
    </row>
    <row r="13" spans="1:11" x14ac:dyDescent="0.2">
      <c r="A13" s="135" t="s">
        <v>89</v>
      </c>
      <c r="B13" s="139">
        <f>'DETALLE GASTOS ETAPA 1'!B83</f>
        <v>0</v>
      </c>
      <c r="C13" s="141">
        <f>'DETALLE GASTOS ETAPA 1'!C83</f>
        <v>0</v>
      </c>
      <c r="D13" s="139">
        <f>'DETALLE GASTOS ETAPA 1'!D83</f>
        <v>0</v>
      </c>
      <c r="E13" s="141">
        <f>'DETALLE GASTOS ETAPA 2'!B83</f>
        <v>0</v>
      </c>
      <c r="F13" s="141">
        <f>'DETALLE GASTOS ETAPA 2'!C83</f>
        <v>0</v>
      </c>
      <c r="G13" s="139">
        <f>'DETALLE GASTOS ETAPA 2'!D83</f>
        <v>0</v>
      </c>
      <c r="H13" s="141">
        <f>'DETALLE GASTOS ETAPA 3'!B83</f>
        <v>0</v>
      </c>
      <c r="I13" s="141">
        <f>'DETALLE GASTOS ETAPA 3'!C83</f>
        <v>0</v>
      </c>
      <c r="J13" s="139">
        <f>'DETALLE GASTOS ETAPA 3'!D83</f>
        <v>0</v>
      </c>
      <c r="K13" s="143">
        <f>SUM(B13:J13)</f>
        <v>0</v>
      </c>
    </row>
    <row r="14" spans="1:11" x14ac:dyDescent="0.2">
      <c r="A14" s="136" t="s">
        <v>40</v>
      </c>
      <c r="B14" s="140">
        <f>'DETALLE GASTOS ETAPA 1'!B84</f>
        <v>0</v>
      </c>
      <c r="C14" s="141">
        <f>'DETALLE GASTOS ETAPA 1'!C84</f>
        <v>0</v>
      </c>
      <c r="D14" s="139">
        <f>'DETALLE GASTOS ETAPA 1'!D84</f>
        <v>0</v>
      </c>
      <c r="E14" s="141">
        <f>'DETALLE GASTOS ETAPA 2'!B84</f>
        <v>0</v>
      </c>
      <c r="F14" s="141">
        <f>'DETALLE GASTOS ETAPA 2'!C84</f>
        <v>0</v>
      </c>
      <c r="G14" s="139">
        <f>'DETALLE GASTOS ETAPA 2'!D84</f>
        <v>0</v>
      </c>
      <c r="H14" s="141">
        <f>'DETALLE GASTOS ETAPA 3'!B84</f>
        <v>0</v>
      </c>
      <c r="I14" s="141">
        <f>'DETALLE GASTOS ETAPA 3'!C84</f>
        <v>0</v>
      </c>
      <c r="J14" s="139">
        <f>'DETALLE GASTOS ETAPA 3'!D84</f>
        <v>0</v>
      </c>
      <c r="K14" s="143">
        <f t="shared" ref="K14:K16" si="0">SUM(B14:J14)</f>
        <v>0</v>
      </c>
    </row>
    <row r="15" spans="1:11" x14ac:dyDescent="0.2">
      <c r="A15" s="137" t="s">
        <v>46</v>
      </c>
      <c r="B15" s="140">
        <f>'DETALLE GASTOS ETAPA 1'!B85</f>
        <v>0</v>
      </c>
      <c r="C15" s="141">
        <f>'DETALLE GASTOS ETAPA 1'!C85</f>
        <v>0</v>
      </c>
      <c r="D15" s="139">
        <f>'DETALLE GASTOS ETAPA 1'!D85</f>
        <v>0</v>
      </c>
      <c r="E15" s="141">
        <f>'DETALLE GASTOS ETAPA 2'!B85</f>
        <v>0</v>
      </c>
      <c r="F15" s="141">
        <f>'DETALLE GASTOS ETAPA 2'!C85</f>
        <v>0</v>
      </c>
      <c r="G15" s="139">
        <f>'DETALLE GASTOS ETAPA 2'!D85</f>
        <v>0</v>
      </c>
      <c r="H15" s="141">
        <f>'DETALLE GASTOS ETAPA 3'!B85</f>
        <v>0</v>
      </c>
      <c r="I15" s="141">
        <f>'DETALLE GASTOS ETAPA 3'!C85</f>
        <v>0</v>
      </c>
      <c r="J15" s="139">
        <f>'DETALLE GASTOS ETAPA 3'!D85</f>
        <v>0</v>
      </c>
      <c r="K15" s="143">
        <f t="shared" si="0"/>
        <v>0</v>
      </c>
    </row>
    <row r="16" spans="1:11" x14ac:dyDescent="0.2">
      <c r="A16" s="136" t="s">
        <v>48</v>
      </c>
      <c r="B16" s="140">
        <f>'DETALLE GASTOS ETAPA 1'!B86</f>
        <v>0</v>
      </c>
      <c r="C16" s="141">
        <f>'DETALLE GASTOS ETAPA 1'!C86</f>
        <v>0</v>
      </c>
      <c r="D16" s="139">
        <f>'DETALLE GASTOS ETAPA 1'!D86</f>
        <v>0</v>
      </c>
      <c r="E16" s="141">
        <f>'DETALLE GASTOS ETAPA 2'!B86</f>
        <v>0</v>
      </c>
      <c r="F16" s="141">
        <f>'DETALLE GASTOS ETAPA 2'!C86</f>
        <v>0</v>
      </c>
      <c r="G16" s="139">
        <f>'DETALLE GASTOS ETAPA 2'!D86</f>
        <v>0</v>
      </c>
      <c r="H16" s="141">
        <f>'DETALLE GASTOS ETAPA 3'!B86</f>
        <v>0</v>
      </c>
      <c r="I16" s="141">
        <f>'DETALLE GASTOS ETAPA 3'!C86</f>
        <v>0</v>
      </c>
      <c r="J16" s="139">
        <f>'DETALLE GASTOS ETAPA 3'!D86</f>
        <v>0</v>
      </c>
      <c r="K16" s="143">
        <f t="shared" si="0"/>
        <v>0</v>
      </c>
    </row>
    <row r="17" spans="1:11" ht="13.5" thickBot="1" x14ac:dyDescent="0.25">
      <c r="A17" s="138" t="s">
        <v>27</v>
      </c>
      <c r="B17" s="142">
        <f>'DETALLE GASTOS ETAPA 1'!B87</f>
        <v>0</v>
      </c>
      <c r="C17" s="142">
        <f>'DETALLE GASTOS ETAPA 1'!C87</f>
        <v>0</v>
      </c>
      <c r="D17" s="145">
        <f>'DETALLE GASTOS ETAPA 1'!D87</f>
        <v>0</v>
      </c>
      <c r="E17" s="144">
        <f>'DETALLE GASTOS ETAPA 2'!B87</f>
        <v>0</v>
      </c>
      <c r="F17" s="142">
        <f>'DETALLE GASTOS ETAPA 2'!C87</f>
        <v>0</v>
      </c>
      <c r="G17" s="145">
        <f>'DETALLE GASTOS ETAPA 2'!D87</f>
        <v>0</v>
      </c>
      <c r="H17" s="144">
        <f>'DETALLE GASTOS ETAPA 3'!B87</f>
        <v>0</v>
      </c>
      <c r="I17" s="142">
        <f>'DETALLE GASTOS ETAPA 3'!C87</f>
        <v>0</v>
      </c>
      <c r="J17" s="145">
        <f>'DETALLE GASTOS ETAPA 3'!D87</f>
        <v>0</v>
      </c>
      <c r="K17" s="144">
        <f>SUM(B17:J17)</f>
        <v>0</v>
      </c>
    </row>
    <row r="18" spans="1:11" x14ac:dyDescent="0.2">
      <c r="A18" s="130"/>
      <c r="B18"/>
      <c r="C18"/>
      <c r="D18"/>
      <c r="E18"/>
      <c r="F18"/>
      <c r="G18"/>
      <c r="H18"/>
      <c r="I18"/>
      <c r="J18"/>
      <c r="K18"/>
    </row>
    <row r="19" spans="1:11" s="1" customFormat="1" ht="13.5" thickBot="1" x14ac:dyDescent="0.25">
      <c r="A19" s="2"/>
    </row>
    <row r="20" spans="1:11" s="1" customFormat="1" ht="26.25" customHeight="1" thickBot="1" x14ac:dyDescent="0.25">
      <c r="A20" s="13" t="s">
        <v>81</v>
      </c>
      <c r="B20" s="13" t="s">
        <v>60</v>
      </c>
      <c r="C20" s="13" t="s">
        <v>70</v>
      </c>
      <c r="D20" s="17" t="s">
        <v>73</v>
      </c>
      <c r="E20" s="31" t="s">
        <v>82</v>
      </c>
    </row>
    <row r="21" spans="1:11" s="1" customFormat="1" x14ac:dyDescent="0.2">
      <c r="A21" s="14" t="s">
        <v>24</v>
      </c>
      <c r="B21" s="20">
        <f>'DETALLE GASTOS ETAPA 1'!B91</f>
        <v>0</v>
      </c>
      <c r="C21" s="20">
        <f>'DETALLE GASTOS ETAPA 2'!B91</f>
        <v>0</v>
      </c>
      <c r="D21" s="21">
        <f>'DETALLE GASTOS ETAPA 3'!B91</f>
        <v>0</v>
      </c>
      <c r="E21" s="22">
        <f>SUM(B21:D21)</f>
        <v>0</v>
      </c>
    </row>
    <row r="22" spans="1:11" s="1" customFormat="1" x14ac:dyDescent="0.2">
      <c r="A22" s="15" t="s">
        <v>83</v>
      </c>
      <c r="B22" s="16" t="e">
        <f>B21/B25</f>
        <v>#DIV/0!</v>
      </c>
      <c r="C22" s="16" t="e">
        <f>C21/C25</f>
        <v>#DIV/0!</v>
      </c>
      <c r="D22" s="18" t="e">
        <f>D21/D25</f>
        <v>#DIV/0!</v>
      </c>
      <c r="E22" s="19"/>
    </row>
    <row r="23" spans="1:11" s="1" customFormat="1" x14ac:dyDescent="0.2">
      <c r="A23" s="14" t="s">
        <v>84</v>
      </c>
      <c r="B23" s="20">
        <f>SUM('DETALLE GASTOS ETAPA 1'!B92:B93)</f>
        <v>0</v>
      </c>
      <c r="C23" s="20">
        <f>SUM('DETALLE GASTOS ETAPA 2'!B92:B93)</f>
        <v>0</v>
      </c>
      <c r="D23" s="21">
        <f>SUM('DETALLE GASTOS ETAPA 3'!B92:B93)</f>
        <v>0</v>
      </c>
      <c r="E23" s="22">
        <f>SUM(B23:D23)</f>
        <v>0</v>
      </c>
    </row>
    <row r="24" spans="1:11" s="1" customFormat="1" x14ac:dyDescent="0.2">
      <c r="A24" s="15" t="s">
        <v>85</v>
      </c>
      <c r="B24" s="34" t="e">
        <f>B23/B25</f>
        <v>#DIV/0!</v>
      </c>
      <c r="C24" s="34" t="e">
        <f>C23/C25</f>
        <v>#DIV/0!</v>
      </c>
      <c r="D24" s="35" t="e">
        <f>D23/D25</f>
        <v>#DIV/0!</v>
      </c>
      <c r="E24" s="19"/>
    </row>
    <row r="25" spans="1:11" s="1" customFormat="1" x14ac:dyDescent="0.2">
      <c r="A25" s="32" t="s">
        <v>86</v>
      </c>
      <c r="B25" s="105">
        <f>SUM(B21,B23)</f>
        <v>0</v>
      </c>
      <c r="C25" s="105">
        <f>SUM(C21,C23)</f>
        <v>0</v>
      </c>
      <c r="D25" s="115">
        <f>SUM(D21,D23)</f>
        <v>0</v>
      </c>
      <c r="E25" s="33">
        <f>SUM(B25:D25)</f>
        <v>0</v>
      </c>
    </row>
    <row r="26" spans="1:11" s="1" customFormat="1" x14ac:dyDescent="0.2"/>
    <row r="27" spans="1:11" ht="24.75" customHeight="1" x14ac:dyDescent="0.2">
      <c r="A27" s="28" t="s">
        <v>87</v>
      </c>
      <c r="B27" s="30" t="s">
        <v>88</v>
      </c>
      <c r="C27" s="112" t="s">
        <v>60</v>
      </c>
      <c r="D27" s="13" t="s">
        <v>70</v>
      </c>
      <c r="E27" s="17" t="s">
        <v>73</v>
      </c>
    </row>
    <row r="28" spans="1:11" ht="25.5" x14ac:dyDescent="0.2">
      <c r="A28" s="36" t="s">
        <v>89</v>
      </c>
      <c r="B28" s="109" t="s">
        <v>137</v>
      </c>
      <c r="C28" s="106" t="e">
        <f>'DETALLE GASTOS ETAPA 1'!B83/'COSTO TOTAL'!B21</f>
        <v>#DIV/0!</v>
      </c>
      <c r="D28" s="41" t="e">
        <f>'DETALLE GASTOS ETAPA 2'!B83/'COSTO TOTAL'!C21</f>
        <v>#DIV/0!</v>
      </c>
      <c r="E28" s="41" t="e">
        <f>'DETALLE GASTOS ETAPA 3'!B83/'COSTO TOTAL'!D21</f>
        <v>#DIV/0!</v>
      </c>
    </row>
    <row r="29" spans="1:11" x14ac:dyDescent="0.2">
      <c r="A29" s="37" t="s">
        <v>90</v>
      </c>
      <c r="B29" s="110" t="s">
        <v>91</v>
      </c>
      <c r="C29" s="107" t="s">
        <v>39</v>
      </c>
      <c r="D29" s="42" t="s">
        <v>39</v>
      </c>
      <c r="E29" s="42" t="s">
        <v>39</v>
      </c>
    </row>
    <row r="30" spans="1:11" x14ac:dyDescent="0.2">
      <c r="A30" s="37" t="s">
        <v>46</v>
      </c>
      <c r="B30" s="110" t="s">
        <v>91</v>
      </c>
      <c r="C30" s="107" t="s">
        <v>39</v>
      </c>
      <c r="D30" s="42" t="s">
        <v>39</v>
      </c>
      <c r="E30" s="42" t="s">
        <v>39</v>
      </c>
    </row>
    <row r="31" spans="1:11" x14ac:dyDescent="0.2">
      <c r="A31" s="38" t="s">
        <v>48</v>
      </c>
      <c r="B31" s="111" t="s">
        <v>91</v>
      </c>
      <c r="C31" s="108" t="s">
        <v>39</v>
      </c>
      <c r="D31" s="42" t="s">
        <v>39</v>
      </c>
      <c r="E31" s="42" t="s">
        <v>39</v>
      </c>
    </row>
    <row r="32" spans="1:11" x14ac:dyDescent="0.2">
      <c r="A32" s="39" t="s">
        <v>27</v>
      </c>
      <c r="B32" s="43"/>
      <c r="C32" s="113"/>
      <c r="D32" s="40"/>
      <c r="E32" s="43"/>
    </row>
    <row r="33" spans="1:5" x14ac:dyDescent="0.2">
      <c r="B33" s="12"/>
      <c r="C33" s="12"/>
      <c r="D33" s="12"/>
      <c r="E33" s="12"/>
    </row>
    <row r="34" spans="1:5" ht="13.5" thickBot="1" x14ac:dyDescent="0.25">
      <c r="A34" s="189" t="s">
        <v>92</v>
      </c>
      <c r="B34" s="189" t="s">
        <v>93</v>
      </c>
      <c r="C34" s="194" t="s">
        <v>59</v>
      </c>
      <c r="D34" s="195"/>
      <c r="E34" s="196"/>
    </row>
    <row r="35" spans="1:5" x14ac:dyDescent="0.2">
      <c r="A35" s="192"/>
      <c r="B35" s="190"/>
      <c r="C35" s="197" t="s">
        <v>6</v>
      </c>
      <c r="D35" s="197" t="s">
        <v>7</v>
      </c>
      <c r="E35" s="197" t="s">
        <v>24</v>
      </c>
    </row>
    <row r="36" spans="1:5" ht="13.5" thickBot="1" x14ac:dyDescent="0.25">
      <c r="A36" s="193"/>
      <c r="B36" s="191"/>
      <c r="C36" s="193"/>
      <c r="D36" s="193"/>
      <c r="E36" s="193"/>
    </row>
    <row r="37" spans="1:5" x14ac:dyDescent="0.2">
      <c r="A37" s="36" t="s">
        <v>89</v>
      </c>
      <c r="B37" s="23">
        <f>SUM(C37:E37)</f>
        <v>0</v>
      </c>
      <c r="C37" s="23">
        <f>SUM('DETALLE GASTOS ETAPA 1'!C83+'DETALLE GASTOS ETAPA 2'!C83+'DETALLE GASTOS ETAPA 3'!C83)</f>
        <v>0</v>
      </c>
      <c r="D37" s="23">
        <f>SUM('DETALLE GASTOS ETAPA 1'!D83+'DETALLE GASTOS ETAPA 2'!D83+'DETALLE GASTOS ETAPA 3'!D83)</f>
        <v>0</v>
      </c>
      <c r="E37" s="23">
        <f>SUM('DETALLE GASTOS ETAPA 1'!B83+'DETALLE GASTOS ETAPA 2'!B83+'DETALLE GASTOS ETAPA 3'!B83)</f>
        <v>0</v>
      </c>
    </row>
    <row r="38" spans="1:5" x14ac:dyDescent="0.2">
      <c r="A38" s="37" t="s">
        <v>94</v>
      </c>
      <c r="B38" s="24">
        <f t="shared" ref="B38:B40" si="1">SUM(C38:E38)</f>
        <v>0</v>
      </c>
      <c r="C38" s="24">
        <f>SUM('DETALLE GASTOS ETAPA 1'!C84+'DETALLE GASTOS ETAPA 2'!C84+'DETALLE GASTOS ETAPA 3'!C84)</f>
        <v>0</v>
      </c>
      <c r="D38" s="24">
        <f>SUM('DETALLE GASTOS ETAPA 1'!D84+'DETALLE GASTOS ETAPA 2'!D84+'DETALLE GASTOS ETAPA 3'!D84)</f>
        <v>0</v>
      </c>
      <c r="E38" s="24">
        <f>SUM('DETALLE GASTOS ETAPA 1'!B84+'DETALLE GASTOS ETAPA 2'!B84+'DETALLE GASTOS ETAPA 3'!B84)</f>
        <v>0</v>
      </c>
    </row>
    <row r="39" spans="1:5" ht="13.5" thickBot="1" x14ac:dyDescent="0.25">
      <c r="A39" s="44" t="s">
        <v>46</v>
      </c>
      <c r="B39" s="45">
        <f>SUM(C39:E39)</f>
        <v>0</v>
      </c>
      <c r="C39" s="45">
        <f>SUM('DETALLE GASTOS ETAPA 1'!C85+'DETALLE GASTOS ETAPA 2'!C85+'DETALLE GASTOS ETAPA 3'!C85)</f>
        <v>0</v>
      </c>
      <c r="D39" s="45">
        <f>SUM('DETALLE GASTOS ETAPA 1'!D85+'DETALLE GASTOS ETAPA 2'!D85+'DETALLE GASTOS ETAPA 3'!D85)</f>
        <v>0</v>
      </c>
      <c r="E39" s="45">
        <f>SUM('DETALLE GASTOS ETAPA 1'!B85+'DETALLE GASTOS ETAPA 2'!B85+'DETALLE GASTOS ETAPA 3'!B85)</f>
        <v>0</v>
      </c>
    </row>
    <row r="40" spans="1:5" x14ac:dyDescent="0.2">
      <c r="A40" s="46" t="s">
        <v>48</v>
      </c>
      <c r="B40" s="25">
        <f t="shared" si="1"/>
        <v>0</v>
      </c>
      <c r="C40" s="25">
        <f>SUM('DETALLE GASTOS ETAPA 1'!C86+'DETALLE GASTOS ETAPA 2'!C86+'DETALLE GASTOS ETAPA 3'!C86)</f>
        <v>0</v>
      </c>
      <c r="D40" s="25">
        <f>SUM('DETALLE GASTOS ETAPA 1'!D86+'DETALLE GASTOS ETAPA 2'!D86+'DETALLE GASTOS ETAPA 3'!D86)</f>
        <v>0</v>
      </c>
      <c r="E40" s="25">
        <f>SUM('DETALLE GASTOS ETAPA 1'!B86+'DETALLE GASTOS ETAPA 2'!B86+'DETALLE GASTOS ETAPA 3'!B86)</f>
        <v>0</v>
      </c>
    </row>
    <row r="41" spans="1:5" ht="13.5" thickBot="1" x14ac:dyDescent="0.25">
      <c r="A41" s="11" t="s">
        <v>27</v>
      </c>
      <c r="B41" s="26">
        <f>SUM(B37:B40)</f>
        <v>0</v>
      </c>
      <c r="C41" s="26">
        <f>SUM(C37:C40)</f>
        <v>0</v>
      </c>
      <c r="D41" s="26">
        <f>SUM(D37:D40)</f>
        <v>0</v>
      </c>
      <c r="E41" s="26">
        <f>SUM(E37:E40)</f>
        <v>0</v>
      </c>
    </row>
    <row r="42" spans="1:5" ht="13.5" thickBot="1" x14ac:dyDescent="0.25">
      <c r="A42" s="9" t="s">
        <v>95</v>
      </c>
      <c r="B42" s="27" t="e">
        <f>SUM(C42:E42)</f>
        <v>#DIV/0!</v>
      </c>
      <c r="C42" s="27" t="e">
        <f>C41/B41</f>
        <v>#DIV/0!</v>
      </c>
      <c r="D42" s="27" t="e">
        <f>D41/B41</f>
        <v>#DIV/0!</v>
      </c>
      <c r="E42" s="27" t="e">
        <f>E41/B41</f>
        <v>#DIV/0!</v>
      </c>
    </row>
    <row r="43" spans="1:5" ht="13.5" thickBot="1" x14ac:dyDescent="0.25">
      <c r="B43" s="12"/>
      <c r="C43" s="12"/>
      <c r="D43" s="12"/>
      <c r="E43" s="12"/>
    </row>
    <row r="44" spans="1:5" ht="24.75" customHeight="1" thickBot="1" x14ac:dyDescent="0.25">
      <c r="A44" s="28" t="s">
        <v>138</v>
      </c>
      <c r="B44" s="30" t="s">
        <v>96</v>
      </c>
      <c r="C44" s="29" t="s">
        <v>97</v>
      </c>
      <c r="D44" s="13" t="s">
        <v>98</v>
      </c>
      <c r="E44" s="17" t="s">
        <v>99</v>
      </c>
    </row>
    <row r="45" spans="1:5" x14ac:dyDescent="0.2">
      <c r="A45" s="36" t="s">
        <v>100</v>
      </c>
      <c r="B45" s="116">
        <f>'DETALLE GASTOS ETAPA 1'!B92</f>
        <v>0</v>
      </c>
      <c r="C45" s="117">
        <f>'DETALLE GASTOS ETAPA 2'!B92</f>
        <v>0</v>
      </c>
      <c r="D45" s="116">
        <f>'DETALLE GASTOS ETAPA 3'!B92</f>
        <v>0</v>
      </c>
      <c r="E45" s="118">
        <f>SUM(B45:D45)</f>
        <v>0</v>
      </c>
    </row>
    <row r="46" spans="1:5" ht="13.5" thickBot="1" x14ac:dyDescent="0.25">
      <c r="A46" s="124" t="s">
        <v>64</v>
      </c>
      <c r="B46" s="121">
        <f>'DETALLE GASTOS ETAPA 1'!B93</f>
        <v>0</v>
      </c>
      <c r="C46" s="122">
        <f>'DETALLE GASTOS ETAPA 2'!B93</f>
        <v>0</v>
      </c>
      <c r="D46" s="121">
        <f>'DETALLE GASTOS ETAPA 3'!B93</f>
        <v>0</v>
      </c>
      <c r="E46" s="123">
        <f>SUM(B46:D46)</f>
        <v>0</v>
      </c>
    </row>
    <row r="47" spans="1:5" ht="13.5" thickBot="1" x14ac:dyDescent="0.25">
      <c r="A47" s="39" t="s">
        <v>27</v>
      </c>
      <c r="B47" s="26">
        <f>SUM(B45:B46)</f>
        <v>0</v>
      </c>
      <c r="C47" s="119">
        <f>SUM(C45:C46)</f>
        <v>0</v>
      </c>
      <c r="D47" s="26">
        <f>SUM(D45:D46)</f>
        <v>0</v>
      </c>
      <c r="E47" s="120">
        <f>SUM(E45:E46)</f>
        <v>0</v>
      </c>
    </row>
  </sheetData>
  <mergeCells count="11">
    <mergeCell ref="B34:B36"/>
    <mergeCell ref="A34:A36"/>
    <mergeCell ref="C34:E34"/>
    <mergeCell ref="C35:C36"/>
    <mergeCell ref="D35:D36"/>
    <mergeCell ref="E35:E36"/>
    <mergeCell ref="K11:K12"/>
    <mergeCell ref="B11:D11"/>
    <mergeCell ref="E11:G11"/>
    <mergeCell ref="H11:J11"/>
    <mergeCell ref="A11:A12"/>
  </mergeCells>
  <phoneticPr fontId="0" type="noConversion"/>
  <conditionalFormatting sqref="B22">
    <cfRule type="cellIs" dxfId="19" priority="4" operator="greaterThanOrEqual">
      <formula>0.61</formula>
    </cfRule>
  </conditionalFormatting>
  <conditionalFormatting sqref="B24:D24">
    <cfRule type="cellIs" dxfId="18" priority="3" operator="lessThanOrEqual">
      <formula>21%</formula>
    </cfRule>
  </conditionalFormatting>
  <conditionalFormatting sqref="B22:D22">
    <cfRule type="cellIs" dxfId="17" priority="2" operator="greaterThanOrEqual">
      <formula>0.81</formula>
    </cfRule>
  </conditionalFormatting>
  <conditionalFormatting sqref="C28:E28">
    <cfRule type="cellIs" dxfId="16" priority="1" operator="greaterThanOrEqual">
      <formula>0.61</formula>
    </cfRule>
  </conditionalFormatting>
  <pageMargins left="0.75" right="0.75" top="1" bottom="1" header="0" footer="0"/>
  <pageSetup scale="74" fitToHeight="3" orientation="landscape" r:id="rId1"/>
  <headerFooter alignWithMargins="0"/>
  <ignoredErrors>
    <ignoredError sqref="D42" evalErro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30DBC-3F15-4800-8BC0-E175D1B07C93}">
  <dimension ref="A1:D51"/>
  <sheetViews>
    <sheetView topLeftCell="A42" workbookViewId="0">
      <selection activeCell="D13" sqref="D13"/>
    </sheetView>
  </sheetViews>
  <sheetFormatPr baseColWidth="10" defaultColWidth="11.42578125" defaultRowHeight="12.75" x14ac:dyDescent="0.2"/>
  <cols>
    <col min="1" max="1" width="27.5703125" style="2" customWidth="1"/>
    <col min="2" max="3" width="14.7109375" style="2" customWidth="1"/>
    <col min="4" max="4" width="101.42578125" style="2" customWidth="1"/>
    <col min="5" max="16384" width="11.42578125" style="2"/>
  </cols>
  <sheetData>
    <row r="1" spans="1:4" s="93" customFormat="1" ht="15.75" x14ac:dyDescent="0.2">
      <c r="A1" s="201" t="s">
        <v>101</v>
      </c>
      <c r="B1" s="201"/>
      <c r="C1" s="201"/>
      <c r="D1" s="201"/>
    </row>
    <row r="2" spans="1:4" ht="13.5" thickBot="1" x14ac:dyDescent="0.25"/>
    <row r="3" spans="1:4" ht="33.75" customHeight="1" x14ac:dyDescent="0.2">
      <c r="A3" s="202" t="s">
        <v>102</v>
      </c>
      <c r="B3" s="203"/>
      <c r="C3" s="203"/>
      <c r="D3" s="204"/>
    </row>
    <row r="4" spans="1:4" ht="13.5" thickBot="1" x14ac:dyDescent="0.25"/>
    <row r="5" spans="1:4" ht="13.5" thickBot="1" x14ac:dyDescent="0.25">
      <c r="A5" s="198" t="s">
        <v>103</v>
      </c>
      <c r="B5" s="199"/>
      <c r="C5" s="199"/>
      <c r="D5" s="200"/>
    </row>
    <row r="6" spans="1:4" x14ac:dyDescent="0.2">
      <c r="A6" s="68" t="s">
        <v>104</v>
      </c>
      <c r="B6" s="1" t="s">
        <v>105</v>
      </c>
      <c r="D6" s="69"/>
    </row>
    <row r="7" spans="1:4" x14ac:dyDescent="0.2">
      <c r="A7" s="68" t="s">
        <v>132</v>
      </c>
      <c r="B7" s="1" t="s">
        <v>24</v>
      </c>
      <c r="D7" s="69"/>
    </row>
    <row r="8" spans="1:4" x14ac:dyDescent="0.2">
      <c r="A8" s="68" t="s">
        <v>133</v>
      </c>
      <c r="B8" s="1" t="s">
        <v>106</v>
      </c>
      <c r="D8" s="69"/>
    </row>
    <row r="9" spans="1:4" ht="13.5" thickBot="1" x14ac:dyDescent="0.25">
      <c r="A9" s="70"/>
      <c r="D9" s="69"/>
    </row>
    <row r="10" spans="1:4" ht="26.25" thickBot="1" x14ac:dyDescent="0.25">
      <c r="A10" s="71" t="s">
        <v>107</v>
      </c>
      <c r="B10" s="71" t="s">
        <v>108</v>
      </c>
      <c r="C10" s="71" t="s">
        <v>109</v>
      </c>
      <c r="D10" s="71" t="s">
        <v>110</v>
      </c>
    </row>
    <row r="11" spans="1:4" ht="25.5" x14ac:dyDescent="0.2">
      <c r="A11" s="72" t="s">
        <v>89</v>
      </c>
      <c r="B11" s="73">
        <v>0</v>
      </c>
      <c r="C11" s="74">
        <v>0</v>
      </c>
      <c r="D11" s="94" t="s">
        <v>111</v>
      </c>
    </row>
    <row r="12" spans="1:4" x14ac:dyDescent="0.2">
      <c r="A12" s="76" t="s">
        <v>40</v>
      </c>
      <c r="B12" s="77">
        <v>0</v>
      </c>
      <c r="C12" s="78">
        <v>0</v>
      </c>
      <c r="D12" s="79"/>
    </row>
    <row r="13" spans="1:4" x14ac:dyDescent="0.2">
      <c r="A13" s="76" t="s">
        <v>57</v>
      </c>
      <c r="B13" s="77">
        <v>0</v>
      </c>
      <c r="C13" s="78">
        <v>0</v>
      </c>
      <c r="D13" s="79"/>
    </row>
    <row r="14" spans="1:4" x14ac:dyDescent="0.2">
      <c r="A14" s="76" t="s">
        <v>48</v>
      </c>
      <c r="B14" s="77">
        <v>0</v>
      </c>
      <c r="C14" s="78">
        <v>0</v>
      </c>
      <c r="D14" s="79"/>
    </row>
    <row r="15" spans="1:4" ht="13.5" thickBot="1" x14ac:dyDescent="0.25">
      <c r="A15" s="80" t="s">
        <v>112</v>
      </c>
      <c r="B15" s="81">
        <f>SUM(B11:B14)</f>
        <v>0</v>
      </c>
      <c r="C15" s="82">
        <f>SUM(C11:C14)</f>
        <v>0</v>
      </c>
      <c r="D15" s="83" t="str">
        <f>IF(B15=C15,"PRESUPUESTO VALIDADO","CORREGIR DIFERENCIA")</f>
        <v>PRESUPUESTO VALIDADO</v>
      </c>
    </row>
    <row r="16" spans="1:4" ht="13.5" thickBot="1" x14ac:dyDescent="0.25"/>
    <row r="17" spans="1:4" ht="13.5" thickBot="1" x14ac:dyDescent="0.25">
      <c r="A17" s="198" t="s">
        <v>113</v>
      </c>
      <c r="B17" s="199"/>
      <c r="C17" s="199"/>
      <c r="D17" s="200"/>
    </row>
    <row r="18" spans="1:4" x14ac:dyDescent="0.2">
      <c r="A18" s="68" t="s">
        <v>104</v>
      </c>
      <c r="B18" s="1" t="s">
        <v>105</v>
      </c>
      <c r="D18" s="69"/>
    </row>
    <row r="19" spans="1:4" x14ac:dyDescent="0.2">
      <c r="A19" s="68" t="s">
        <v>132</v>
      </c>
      <c r="B19" s="1" t="s">
        <v>24</v>
      </c>
      <c r="D19" s="69"/>
    </row>
    <row r="20" spans="1:4" x14ac:dyDescent="0.2">
      <c r="A20" s="68" t="s">
        <v>133</v>
      </c>
      <c r="B20" s="1" t="s">
        <v>106</v>
      </c>
      <c r="D20" s="69"/>
    </row>
    <row r="21" spans="1:4" ht="13.5" thickBot="1" x14ac:dyDescent="0.25">
      <c r="A21" s="70"/>
      <c r="D21" s="69"/>
    </row>
    <row r="22" spans="1:4" ht="26.25" thickBot="1" x14ac:dyDescent="0.25">
      <c r="A22" s="71" t="s">
        <v>107</v>
      </c>
      <c r="B22" s="71" t="s">
        <v>108</v>
      </c>
      <c r="C22" s="71" t="s">
        <v>109</v>
      </c>
      <c r="D22" s="71" t="s">
        <v>110</v>
      </c>
    </row>
    <row r="23" spans="1:4" x14ac:dyDescent="0.2">
      <c r="A23" s="72" t="s">
        <v>89</v>
      </c>
      <c r="B23" s="73">
        <v>0</v>
      </c>
      <c r="C23" s="74">
        <v>0</v>
      </c>
      <c r="D23" s="75"/>
    </row>
    <row r="24" spans="1:4" x14ac:dyDescent="0.2">
      <c r="A24" s="76" t="s">
        <v>40</v>
      </c>
      <c r="B24" s="77">
        <v>0</v>
      </c>
      <c r="C24" s="78">
        <v>0</v>
      </c>
      <c r="D24" s="79"/>
    </row>
    <row r="25" spans="1:4" x14ac:dyDescent="0.2">
      <c r="A25" s="76" t="s">
        <v>57</v>
      </c>
      <c r="B25" s="77">
        <v>0</v>
      </c>
      <c r="C25" s="78">
        <v>0</v>
      </c>
      <c r="D25" s="79"/>
    </row>
    <row r="26" spans="1:4" x14ac:dyDescent="0.2">
      <c r="A26" s="76" t="s">
        <v>48</v>
      </c>
      <c r="B26" s="77">
        <v>0</v>
      </c>
      <c r="C26" s="78">
        <v>0</v>
      </c>
      <c r="D26" s="79"/>
    </row>
    <row r="27" spans="1:4" ht="13.5" thickBot="1" x14ac:dyDescent="0.25">
      <c r="A27" s="80" t="s">
        <v>112</v>
      </c>
      <c r="B27" s="81">
        <f>SUM(B23:B26)</f>
        <v>0</v>
      </c>
      <c r="C27" s="82">
        <f>SUM(C23:C26)</f>
        <v>0</v>
      </c>
      <c r="D27" s="83" t="str">
        <f>IF(B27=C27,"PRESUPUESTO VALIDADO","CORREGIR DIFERENCIA")</f>
        <v>PRESUPUESTO VALIDADO</v>
      </c>
    </row>
    <row r="28" spans="1:4" ht="13.5" thickBot="1" x14ac:dyDescent="0.25"/>
    <row r="29" spans="1:4" ht="13.5" thickBot="1" x14ac:dyDescent="0.25">
      <c r="A29" s="198" t="s">
        <v>114</v>
      </c>
      <c r="B29" s="199"/>
      <c r="C29" s="199"/>
      <c r="D29" s="200"/>
    </row>
    <row r="30" spans="1:4" x14ac:dyDescent="0.2">
      <c r="A30" s="68" t="s">
        <v>104</v>
      </c>
      <c r="B30" s="1" t="s">
        <v>105</v>
      </c>
      <c r="D30" s="69"/>
    </row>
    <row r="31" spans="1:4" x14ac:dyDescent="0.2">
      <c r="A31" s="68" t="s">
        <v>132</v>
      </c>
      <c r="B31" s="1" t="s">
        <v>24</v>
      </c>
      <c r="D31" s="69"/>
    </row>
    <row r="32" spans="1:4" x14ac:dyDescent="0.2">
      <c r="A32" s="68" t="s">
        <v>133</v>
      </c>
      <c r="B32" s="1" t="s">
        <v>106</v>
      </c>
      <c r="D32" s="69"/>
    </row>
    <row r="33" spans="1:4" ht="13.5" thickBot="1" x14ac:dyDescent="0.25">
      <c r="A33" s="70"/>
      <c r="D33" s="69"/>
    </row>
    <row r="34" spans="1:4" ht="26.25" thickBot="1" x14ac:dyDescent="0.25">
      <c r="A34" s="71" t="s">
        <v>107</v>
      </c>
      <c r="B34" s="71" t="s">
        <v>108</v>
      </c>
      <c r="C34" s="71" t="s">
        <v>109</v>
      </c>
      <c r="D34" s="71" t="s">
        <v>110</v>
      </c>
    </row>
    <row r="35" spans="1:4" x14ac:dyDescent="0.2">
      <c r="A35" s="72" t="s">
        <v>89</v>
      </c>
      <c r="B35" s="73">
        <v>0</v>
      </c>
      <c r="C35" s="74">
        <v>0</v>
      </c>
      <c r="D35" s="75"/>
    </row>
    <row r="36" spans="1:4" x14ac:dyDescent="0.2">
      <c r="A36" s="76" t="s">
        <v>40</v>
      </c>
      <c r="B36" s="77">
        <v>0</v>
      </c>
      <c r="C36" s="78">
        <v>0</v>
      </c>
      <c r="D36" s="79"/>
    </row>
    <row r="37" spans="1:4" x14ac:dyDescent="0.2">
      <c r="A37" s="76" t="s">
        <v>57</v>
      </c>
      <c r="B37" s="77">
        <v>0</v>
      </c>
      <c r="C37" s="78">
        <v>0</v>
      </c>
      <c r="D37" s="79"/>
    </row>
    <row r="38" spans="1:4" x14ac:dyDescent="0.2">
      <c r="A38" s="76" t="s">
        <v>48</v>
      </c>
      <c r="B38" s="77">
        <v>0</v>
      </c>
      <c r="C38" s="78">
        <v>0</v>
      </c>
      <c r="D38" s="79"/>
    </row>
    <row r="39" spans="1:4" ht="13.5" thickBot="1" x14ac:dyDescent="0.25">
      <c r="A39" s="80" t="s">
        <v>112</v>
      </c>
      <c r="B39" s="81">
        <f>SUM(B35:B38)</f>
        <v>0</v>
      </c>
      <c r="C39" s="82">
        <f>SUM(C35:C38)</f>
        <v>0</v>
      </c>
      <c r="D39" s="83" t="str">
        <f>IF(B39=C39,"PRESUPUESTO VALIDADO","CORREGIR DIFERENCIA")</f>
        <v>PRESUPUESTO VALIDADO</v>
      </c>
    </row>
    <row r="40" spans="1:4" ht="13.5" thickBot="1" x14ac:dyDescent="0.25">
      <c r="A40" s="84"/>
      <c r="B40" s="85"/>
      <c r="C40" s="85"/>
      <c r="D40" s="86"/>
    </row>
    <row r="41" spans="1:4" ht="13.5" thickBot="1" x14ac:dyDescent="0.25">
      <c r="A41" s="198" t="s">
        <v>115</v>
      </c>
      <c r="B41" s="199"/>
      <c r="C41" s="199"/>
      <c r="D41" s="200"/>
    </row>
    <row r="42" spans="1:4" x14ac:dyDescent="0.2">
      <c r="A42" s="68" t="s">
        <v>104</v>
      </c>
      <c r="B42" s="1" t="s">
        <v>105</v>
      </c>
      <c r="D42" s="69"/>
    </row>
    <row r="43" spans="1:4" x14ac:dyDescent="0.2">
      <c r="A43" s="68" t="s">
        <v>132</v>
      </c>
      <c r="B43" s="1" t="s">
        <v>24</v>
      </c>
      <c r="D43" s="69"/>
    </row>
    <row r="44" spans="1:4" x14ac:dyDescent="0.2">
      <c r="A44" s="68" t="s">
        <v>133</v>
      </c>
      <c r="B44" s="1" t="s">
        <v>106</v>
      </c>
      <c r="D44" s="69"/>
    </row>
    <row r="45" spans="1:4" ht="13.5" thickBot="1" x14ac:dyDescent="0.25">
      <c r="A45" s="70"/>
      <c r="D45" s="69"/>
    </row>
    <row r="46" spans="1:4" ht="26.25" thickBot="1" x14ac:dyDescent="0.25">
      <c r="A46" s="71" t="s">
        <v>107</v>
      </c>
      <c r="B46" s="71" t="s">
        <v>108</v>
      </c>
      <c r="C46" s="71" t="s">
        <v>109</v>
      </c>
      <c r="D46" s="71" t="s">
        <v>110</v>
      </c>
    </row>
    <row r="47" spans="1:4" x14ac:dyDescent="0.2">
      <c r="A47" s="72" t="s">
        <v>89</v>
      </c>
      <c r="B47" s="73">
        <v>0</v>
      </c>
      <c r="C47" s="74">
        <v>0</v>
      </c>
      <c r="D47" s="75"/>
    </row>
    <row r="48" spans="1:4" x14ac:dyDescent="0.2">
      <c r="A48" s="76" t="s">
        <v>40</v>
      </c>
      <c r="B48" s="77">
        <v>0</v>
      </c>
      <c r="C48" s="78">
        <v>0</v>
      </c>
      <c r="D48" s="79"/>
    </row>
    <row r="49" spans="1:4" x14ac:dyDescent="0.2">
      <c r="A49" s="76" t="s">
        <v>57</v>
      </c>
      <c r="B49" s="77">
        <v>0</v>
      </c>
      <c r="C49" s="78">
        <v>0</v>
      </c>
      <c r="D49" s="79"/>
    </row>
    <row r="50" spans="1:4" x14ac:dyDescent="0.2">
      <c r="A50" s="76" t="s">
        <v>48</v>
      </c>
      <c r="B50" s="77">
        <v>0</v>
      </c>
      <c r="C50" s="78">
        <v>0</v>
      </c>
      <c r="D50" s="79"/>
    </row>
    <row r="51" spans="1:4" ht="13.5" thickBot="1" x14ac:dyDescent="0.25">
      <c r="A51" s="80" t="s">
        <v>112</v>
      </c>
      <c r="B51" s="81">
        <f>SUM(B47:B50)</f>
        <v>0</v>
      </c>
      <c r="C51" s="82">
        <f>SUM(C47:C50)</f>
        <v>0</v>
      </c>
      <c r="D51" s="83" t="str">
        <f>IF(B51=C51,"PRESUPUESTO VALIDADO","CORREGIR DIFERENCIA")</f>
        <v>PRESUPUESTO VALIDADO</v>
      </c>
    </row>
  </sheetData>
  <mergeCells count="6">
    <mergeCell ref="A41:D41"/>
    <mergeCell ref="A1:D1"/>
    <mergeCell ref="A3:D3"/>
    <mergeCell ref="A5:D5"/>
    <mergeCell ref="A17:D17"/>
    <mergeCell ref="A29:D29"/>
  </mergeCells>
  <conditionalFormatting sqref="D15">
    <cfRule type="cellIs" dxfId="15" priority="9" stopIfTrue="1" operator="equal">
      <formula>"CORREGIR DIFERENCIA"</formula>
    </cfRule>
    <cfRule type="cellIs" dxfId="14" priority="10" stopIfTrue="1" operator="equal">
      <formula>"PRESUPUESTO VALIDADO"</formula>
    </cfRule>
  </conditionalFormatting>
  <conditionalFormatting sqref="D27">
    <cfRule type="cellIs" dxfId="13" priority="5" stopIfTrue="1" operator="equal">
      <formula>"CORREGIR DIFERENCIA"</formula>
    </cfRule>
    <cfRule type="cellIs" dxfId="12" priority="6" stopIfTrue="1" operator="equal">
      <formula>"PRESUPUESTO VALIDADO"</formula>
    </cfRule>
  </conditionalFormatting>
  <conditionalFormatting sqref="D39:D40">
    <cfRule type="cellIs" dxfId="11" priority="3" stopIfTrue="1" operator="equal">
      <formula>"CORREGIR DIFERENCIA"</formula>
    </cfRule>
    <cfRule type="cellIs" dxfId="10" priority="4" stopIfTrue="1" operator="equal">
      <formula>"PRESUPUESTO VALIDADO"</formula>
    </cfRule>
  </conditionalFormatting>
  <conditionalFormatting sqref="D51">
    <cfRule type="cellIs" dxfId="9" priority="1" stopIfTrue="1" operator="equal">
      <formula>"CORREGIR DIFERENCIA"</formula>
    </cfRule>
    <cfRule type="cellIs" dxfId="8" priority="2" stopIfTrue="1" operator="equal">
      <formula>"PRESUPUESTO VALIDADO"</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4F85F-BB8D-41C4-AD1D-230892E42BC5}">
  <dimension ref="A1:D51"/>
  <sheetViews>
    <sheetView tabSelected="1" topLeftCell="A28" workbookViewId="0">
      <selection activeCell="I9" sqref="I9"/>
    </sheetView>
  </sheetViews>
  <sheetFormatPr baseColWidth="10" defaultColWidth="11.7109375" defaultRowHeight="12.75" x14ac:dyDescent="0.2"/>
  <cols>
    <col min="1" max="1" width="27.5703125" style="2" customWidth="1"/>
    <col min="2" max="3" width="14.7109375" style="2" customWidth="1"/>
    <col min="4" max="4" width="101.42578125" style="2" customWidth="1"/>
    <col min="5" max="16384" width="11.7109375" style="2"/>
  </cols>
  <sheetData>
    <row r="1" spans="1:4" ht="15.75" x14ac:dyDescent="0.2">
      <c r="A1" s="201" t="s">
        <v>101</v>
      </c>
      <c r="B1" s="201"/>
      <c r="C1" s="201"/>
      <c r="D1" s="201"/>
    </row>
    <row r="2" spans="1:4" ht="13.5" thickBot="1" x14ac:dyDescent="0.25"/>
    <row r="3" spans="1:4" ht="26.25" customHeight="1" x14ac:dyDescent="0.2">
      <c r="A3" s="202" t="s">
        <v>102</v>
      </c>
      <c r="B3" s="203"/>
      <c r="C3" s="203"/>
      <c r="D3" s="204"/>
    </row>
    <row r="4" spans="1:4" ht="13.5" thickBot="1" x14ac:dyDescent="0.25"/>
    <row r="5" spans="1:4" ht="13.5" thickBot="1" x14ac:dyDescent="0.25">
      <c r="A5" s="198" t="s">
        <v>103</v>
      </c>
      <c r="B5" s="199"/>
      <c r="C5" s="199"/>
      <c r="D5" s="200"/>
    </row>
    <row r="6" spans="1:4" x14ac:dyDescent="0.2">
      <c r="A6" s="68" t="s">
        <v>104</v>
      </c>
      <c r="B6" s="1" t="s">
        <v>105</v>
      </c>
      <c r="D6" s="69"/>
    </row>
    <row r="7" spans="1:4" x14ac:dyDescent="0.2">
      <c r="A7" s="68" t="s">
        <v>132</v>
      </c>
      <c r="B7" s="1" t="s">
        <v>116</v>
      </c>
      <c r="D7" s="69"/>
    </row>
    <row r="8" spans="1:4" x14ac:dyDescent="0.2">
      <c r="A8" s="68" t="s">
        <v>133</v>
      </c>
      <c r="B8" s="1" t="s">
        <v>106</v>
      </c>
      <c r="D8" s="69"/>
    </row>
    <row r="9" spans="1:4" ht="13.5" thickBot="1" x14ac:dyDescent="0.25">
      <c r="A9" s="70"/>
      <c r="D9" s="69"/>
    </row>
    <row r="10" spans="1:4" ht="26.25" thickBot="1" x14ac:dyDescent="0.25">
      <c r="A10" s="71" t="s">
        <v>107</v>
      </c>
      <c r="B10" s="71" t="s">
        <v>108</v>
      </c>
      <c r="C10" s="71" t="s">
        <v>109</v>
      </c>
      <c r="D10" s="71" t="s">
        <v>110</v>
      </c>
    </row>
    <row r="11" spans="1:4" ht="25.5" x14ac:dyDescent="0.2">
      <c r="A11" s="72" t="s">
        <v>89</v>
      </c>
      <c r="B11" s="73">
        <v>0</v>
      </c>
      <c r="C11" s="74">
        <v>0</v>
      </c>
      <c r="D11" s="94" t="s">
        <v>117</v>
      </c>
    </row>
    <row r="12" spans="1:4" x14ac:dyDescent="0.2">
      <c r="A12" s="76" t="s">
        <v>40</v>
      </c>
      <c r="B12" s="77">
        <v>0</v>
      </c>
      <c r="C12" s="78">
        <v>0</v>
      </c>
      <c r="D12" s="79"/>
    </row>
    <row r="13" spans="1:4" x14ac:dyDescent="0.2">
      <c r="A13" s="76" t="s">
        <v>57</v>
      </c>
      <c r="B13" s="77">
        <v>0</v>
      </c>
      <c r="C13" s="78">
        <v>0</v>
      </c>
      <c r="D13" s="79"/>
    </row>
    <row r="14" spans="1:4" x14ac:dyDescent="0.2">
      <c r="A14" s="76" t="s">
        <v>48</v>
      </c>
      <c r="B14" s="77">
        <v>0</v>
      </c>
      <c r="C14" s="78">
        <v>0</v>
      </c>
      <c r="D14" s="79"/>
    </row>
    <row r="15" spans="1:4" ht="13.5" thickBot="1" x14ac:dyDescent="0.25">
      <c r="A15" s="80" t="s">
        <v>112</v>
      </c>
      <c r="B15" s="81">
        <f>SUM(B11:B14)</f>
        <v>0</v>
      </c>
      <c r="C15" s="82">
        <f>SUM(C11:C14)</f>
        <v>0</v>
      </c>
      <c r="D15" s="83" t="str">
        <f>IF(B15=C15,"PRESUPUESTO VALIDADO","CORREGIR DIFERENCIA")</f>
        <v>PRESUPUESTO VALIDADO</v>
      </c>
    </row>
    <row r="16" spans="1:4" ht="13.5" thickBot="1" x14ac:dyDescent="0.25"/>
    <row r="17" spans="1:4" ht="13.5" thickBot="1" x14ac:dyDescent="0.25">
      <c r="A17" s="198" t="s">
        <v>113</v>
      </c>
      <c r="B17" s="199"/>
      <c r="C17" s="199"/>
      <c r="D17" s="200"/>
    </row>
    <row r="18" spans="1:4" x14ac:dyDescent="0.2">
      <c r="A18" s="68" t="s">
        <v>104</v>
      </c>
      <c r="B18" s="1" t="s">
        <v>105</v>
      </c>
      <c r="D18" s="69"/>
    </row>
    <row r="19" spans="1:4" x14ac:dyDescent="0.2">
      <c r="A19" s="68" t="s">
        <v>132</v>
      </c>
      <c r="B19" s="1" t="s">
        <v>116</v>
      </c>
      <c r="D19" s="69"/>
    </row>
    <row r="20" spans="1:4" x14ac:dyDescent="0.2">
      <c r="A20" s="68" t="s">
        <v>133</v>
      </c>
      <c r="B20" s="1" t="s">
        <v>106</v>
      </c>
      <c r="D20" s="69"/>
    </row>
    <row r="21" spans="1:4" ht="13.5" thickBot="1" x14ac:dyDescent="0.25">
      <c r="A21" s="70"/>
      <c r="D21" s="69"/>
    </row>
    <row r="22" spans="1:4" ht="26.25" thickBot="1" x14ac:dyDescent="0.25">
      <c r="A22" s="71" t="s">
        <v>107</v>
      </c>
      <c r="B22" s="71" t="s">
        <v>108</v>
      </c>
      <c r="C22" s="71" t="s">
        <v>109</v>
      </c>
      <c r="D22" s="71" t="s">
        <v>110</v>
      </c>
    </row>
    <row r="23" spans="1:4" x14ac:dyDescent="0.2">
      <c r="A23" s="72" t="s">
        <v>89</v>
      </c>
      <c r="B23" s="73">
        <v>0</v>
      </c>
      <c r="C23" s="74">
        <v>0</v>
      </c>
      <c r="D23" s="75"/>
    </row>
    <row r="24" spans="1:4" x14ac:dyDescent="0.2">
      <c r="A24" s="76" t="s">
        <v>40</v>
      </c>
      <c r="B24" s="77">
        <v>0</v>
      </c>
      <c r="C24" s="78">
        <v>0</v>
      </c>
      <c r="D24" s="79"/>
    </row>
    <row r="25" spans="1:4" x14ac:dyDescent="0.2">
      <c r="A25" s="76" t="s">
        <v>57</v>
      </c>
      <c r="B25" s="77">
        <v>0</v>
      </c>
      <c r="C25" s="78">
        <v>0</v>
      </c>
      <c r="D25" s="79"/>
    </row>
    <row r="26" spans="1:4" x14ac:dyDescent="0.2">
      <c r="A26" s="76" t="s">
        <v>48</v>
      </c>
      <c r="B26" s="77">
        <v>0</v>
      </c>
      <c r="C26" s="78">
        <v>0</v>
      </c>
      <c r="D26" s="79"/>
    </row>
    <row r="27" spans="1:4" ht="13.5" thickBot="1" x14ac:dyDescent="0.25">
      <c r="A27" s="80" t="s">
        <v>112</v>
      </c>
      <c r="B27" s="81">
        <f>SUM(B23:B26)</f>
        <v>0</v>
      </c>
      <c r="C27" s="82">
        <f>SUM(C23:C26)</f>
        <v>0</v>
      </c>
      <c r="D27" s="83" t="str">
        <f>IF(B27=C27,"PRESUPUESTO VALIDADO","CORREGIR DIFERENCIA")</f>
        <v>PRESUPUESTO VALIDADO</v>
      </c>
    </row>
    <row r="28" spans="1:4" ht="13.5" thickBot="1" x14ac:dyDescent="0.25"/>
    <row r="29" spans="1:4" ht="13.5" thickBot="1" x14ac:dyDescent="0.25">
      <c r="A29" s="198" t="s">
        <v>114</v>
      </c>
      <c r="B29" s="199"/>
      <c r="C29" s="199"/>
      <c r="D29" s="200"/>
    </row>
    <row r="30" spans="1:4" x14ac:dyDescent="0.2">
      <c r="A30" s="68" t="s">
        <v>104</v>
      </c>
      <c r="B30" s="1" t="s">
        <v>105</v>
      </c>
      <c r="D30" s="69"/>
    </row>
    <row r="31" spans="1:4" x14ac:dyDescent="0.2">
      <c r="A31" s="68" t="s">
        <v>132</v>
      </c>
      <c r="B31" s="1" t="s">
        <v>116</v>
      </c>
      <c r="D31" s="69"/>
    </row>
    <row r="32" spans="1:4" x14ac:dyDescent="0.2">
      <c r="A32" s="68" t="s">
        <v>133</v>
      </c>
      <c r="B32" s="1" t="s">
        <v>106</v>
      </c>
      <c r="D32" s="69"/>
    </row>
    <row r="33" spans="1:4" ht="13.5" thickBot="1" x14ac:dyDescent="0.25">
      <c r="A33" s="70"/>
      <c r="D33" s="69"/>
    </row>
    <row r="34" spans="1:4" ht="26.25" thickBot="1" x14ac:dyDescent="0.25">
      <c r="A34" s="71" t="s">
        <v>107</v>
      </c>
      <c r="B34" s="71" t="s">
        <v>108</v>
      </c>
      <c r="C34" s="71" t="s">
        <v>109</v>
      </c>
      <c r="D34" s="71" t="s">
        <v>110</v>
      </c>
    </row>
    <row r="35" spans="1:4" x14ac:dyDescent="0.2">
      <c r="A35" s="72" t="s">
        <v>89</v>
      </c>
      <c r="B35" s="73">
        <v>0</v>
      </c>
      <c r="C35" s="74">
        <v>0</v>
      </c>
      <c r="D35" s="75"/>
    </row>
    <row r="36" spans="1:4" x14ac:dyDescent="0.2">
      <c r="A36" s="76" t="s">
        <v>40</v>
      </c>
      <c r="B36" s="77">
        <v>0</v>
      </c>
      <c r="C36" s="78">
        <v>0</v>
      </c>
      <c r="D36" s="79"/>
    </row>
    <row r="37" spans="1:4" x14ac:dyDescent="0.2">
      <c r="A37" s="76" t="s">
        <v>57</v>
      </c>
      <c r="B37" s="77">
        <v>0</v>
      </c>
      <c r="C37" s="78">
        <v>0</v>
      </c>
      <c r="D37" s="79"/>
    </row>
    <row r="38" spans="1:4" x14ac:dyDescent="0.2">
      <c r="A38" s="76" t="s">
        <v>48</v>
      </c>
      <c r="B38" s="77">
        <v>0</v>
      </c>
      <c r="C38" s="78">
        <v>0</v>
      </c>
      <c r="D38" s="79"/>
    </row>
    <row r="39" spans="1:4" ht="13.5" thickBot="1" x14ac:dyDescent="0.25">
      <c r="A39" s="80" t="s">
        <v>112</v>
      </c>
      <c r="B39" s="81">
        <f>SUM(B35:B38)</f>
        <v>0</v>
      </c>
      <c r="C39" s="82">
        <f>SUM(C35:C38)</f>
        <v>0</v>
      </c>
      <c r="D39" s="83" t="str">
        <f>IF(B39=C39,"PRESUPUESTO VALIDADO","CORREGIR DIFERENCIA")</f>
        <v>PRESUPUESTO VALIDADO</v>
      </c>
    </row>
    <row r="40" spans="1:4" ht="13.5" thickBot="1" x14ac:dyDescent="0.25">
      <c r="A40" s="84"/>
      <c r="B40" s="85"/>
      <c r="C40" s="85"/>
      <c r="D40" s="86"/>
    </row>
    <row r="41" spans="1:4" ht="13.5" thickBot="1" x14ac:dyDescent="0.25">
      <c r="A41" s="198" t="s">
        <v>115</v>
      </c>
      <c r="B41" s="199"/>
      <c r="C41" s="199"/>
      <c r="D41" s="200"/>
    </row>
    <row r="42" spans="1:4" x14ac:dyDescent="0.2">
      <c r="A42" s="68" t="s">
        <v>104</v>
      </c>
      <c r="B42" s="1" t="s">
        <v>105</v>
      </c>
      <c r="D42" s="69"/>
    </row>
    <row r="43" spans="1:4" x14ac:dyDescent="0.2">
      <c r="A43" s="68" t="s">
        <v>132</v>
      </c>
      <c r="B43" s="1" t="s">
        <v>116</v>
      </c>
      <c r="D43" s="69"/>
    </row>
    <row r="44" spans="1:4" x14ac:dyDescent="0.2">
      <c r="A44" s="68" t="s">
        <v>133</v>
      </c>
      <c r="B44" s="1" t="s">
        <v>106</v>
      </c>
      <c r="D44" s="69"/>
    </row>
    <row r="45" spans="1:4" ht="13.5" thickBot="1" x14ac:dyDescent="0.25">
      <c r="A45" s="70"/>
      <c r="D45" s="69"/>
    </row>
    <row r="46" spans="1:4" ht="26.25" thickBot="1" x14ac:dyDescent="0.25">
      <c r="A46" s="71" t="s">
        <v>107</v>
      </c>
      <c r="B46" s="71" t="s">
        <v>108</v>
      </c>
      <c r="C46" s="71" t="s">
        <v>109</v>
      </c>
      <c r="D46" s="71" t="s">
        <v>110</v>
      </c>
    </row>
    <row r="47" spans="1:4" x14ac:dyDescent="0.2">
      <c r="A47" s="72" t="s">
        <v>89</v>
      </c>
      <c r="B47" s="73">
        <v>0</v>
      </c>
      <c r="C47" s="74">
        <v>0</v>
      </c>
      <c r="D47" s="75"/>
    </row>
    <row r="48" spans="1:4" x14ac:dyDescent="0.2">
      <c r="A48" s="76" t="s">
        <v>40</v>
      </c>
      <c r="B48" s="77">
        <v>0</v>
      </c>
      <c r="C48" s="78">
        <v>0</v>
      </c>
      <c r="D48" s="79"/>
    </row>
    <row r="49" spans="1:4" x14ac:dyDescent="0.2">
      <c r="A49" s="76" t="s">
        <v>57</v>
      </c>
      <c r="B49" s="77">
        <v>0</v>
      </c>
      <c r="C49" s="78">
        <v>0</v>
      </c>
      <c r="D49" s="79"/>
    </row>
    <row r="50" spans="1:4" x14ac:dyDescent="0.2">
      <c r="A50" s="76" t="s">
        <v>48</v>
      </c>
      <c r="B50" s="77">
        <v>0</v>
      </c>
      <c r="C50" s="78">
        <v>0</v>
      </c>
      <c r="D50" s="79"/>
    </row>
    <row r="51" spans="1:4" ht="13.5" thickBot="1" x14ac:dyDescent="0.25">
      <c r="A51" s="80" t="s">
        <v>112</v>
      </c>
      <c r="B51" s="81">
        <f>SUM(B47:B50)</f>
        <v>0</v>
      </c>
      <c r="C51" s="82">
        <f>SUM(C47:C50)</f>
        <v>0</v>
      </c>
      <c r="D51" s="83" t="str">
        <f>IF(B51=C51,"PRESUPUESTO VALIDADO","CORREGIR DIFERENCIA")</f>
        <v>PRESUPUESTO VALIDADO</v>
      </c>
    </row>
  </sheetData>
  <mergeCells count="6">
    <mergeCell ref="A41:D41"/>
    <mergeCell ref="A1:D1"/>
    <mergeCell ref="A3:D3"/>
    <mergeCell ref="A5:D5"/>
    <mergeCell ref="A17:D17"/>
    <mergeCell ref="A29:D29"/>
  </mergeCells>
  <conditionalFormatting sqref="D15">
    <cfRule type="cellIs" dxfId="7" priority="9" stopIfTrue="1" operator="equal">
      <formula>"CORREGIR DIFERENCIA"</formula>
    </cfRule>
    <cfRule type="cellIs" dxfId="6" priority="10" stopIfTrue="1" operator="equal">
      <formula>"PRESUPUESTO VALIDADO"</formula>
    </cfRule>
  </conditionalFormatting>
  <conditionalFormatting sqref="D27">
    <cfRule type="cellIs" dxfId="5" priority="5" stopIfTrue="1" operator="equal">
      <formula>"CORREGIR DIFERENCIA"</formula>
    </cfRule>
    <cfRule type="cellIs" dxfId="4" priority="6" stopIfTrue="1" operator="equal">
      <formula>"PRESUPUESTO VALIDADO"</formula>
    </cfRule>
  </conditionalFormatting>
  <conditionalFormatting sqref="D39:D40">
    <cfRule type="cellIs" dxfId="3" priority="3" stopIfTrue="1" operator="equal">
      <formula>"CORREGIR DIFERENCIA"</formula>
    </cfRule>
    <cfRule type="cellIs" dxfId="2" priority="4" stopIfTrue="1" operator="equal">
      <formula>"PRESUPUESTO VALIDADO"</formula>
    </cfRule>
  </conditionalFormatting>
  <conditionalFormatting sqref="D51">
    <cfRule type="cellIs" dxfId="1" priority="1" stopIfTrue="1" operator="equal">
      <formula>"CORREGIR DIFERENCIA"</formula>
    </cfRule>
    <cfRule type="cellIs" dxfId="0" priority="2" stopIfTrue="1" operator="equal">
      <formula>"PRESUPUESTO VALIDADO"</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320A6865594E542AE6FFA3BA7F49FDA" ma:contentTypeVersion="19" ma:contentTypeDescription="Crear nuevo documento." ma:contentTypeScope="" ma:versionID="e05b6745c81430428c54daf310b253e2">
  <xsd:schema xmlns:xsd="http://www.w3.org/2001/XMLSchema" xmlns:xs="http://www.w3.org/2001/XMLSchema" xmlns:p="http://schemas.microsoft.com/office/2006/metadata/properties" xmlns:ns2="cb309ed8-a3ac-407a-ab90-334ab3a6400f" xmlns:ns3="fe7f5f9c-66a7-4a12-94f8-9f30ef7fcbb8" targetNamespace="http://schemas.microsoft.com/office/2006/metadata/properties" ma:root="true" ma:fieldsID="c3038fc824fd33f65cbb422da16398f5" ns2:_="" ns3:_="">
    <xsd:import namespace="cb309ed8-a3ac-407a-ab90-334ab3a6400f"/>
    <xsd:import namespace="fe7f5f9c-66a7-4a12-94f8-9f30ef7fcbb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309ed8-a3ac-407a-ab90-334ab3a6400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14740d5a-8d44-4738-815b-a38df77a8965}" ma:internalName="TaxCatchAll" ma:showField="CatchAllData" ma:web="cb309ed8-a3ac-407a-ab90-334ab3a6400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e7f5f9c-66a7-4a12-94f8-9f30ef7fcbb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889946a-11ce-4a40-85a9-3a6a3c45186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b309ed8-a3ac-407a-ab90-334ab3a6400f" xsi:nil="true"/>
    <lcf76f155ced4ddcb4097134ff3c332f xmlns="fe7f5f9c-66a7-4a12-94f8-9f30ef7fcbb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4E97D66-D56B-420A-AACA-BA182A652809}"/>
</file>

<file path=customXml/itemProps2.xml><?xml version="1.0" encoding="utf-8"?>
<ds:datastoreItem xmlns:ds="http://schemas.openxmlformats.org/officeDocument/2006/customXml" ds:itemID="{38260C6A-4551-4C7C-80BC-A876C132D2E6}">
  <ds:schemaRefs>
    <ds:schemaRef ds:uri="http://schemas.microsoft.com/sharepoint/v3/contenttype/forms"/>
  </ds:schemaRefs>
</ds:datastoreItem>
</file>

<file path=customXml/itemProps3.xml><?xml version="1.0" encoding="utf-8"?>
<ds:datastoreItem xmlns:ds="http://schemas.openxmlformats.org/officeDocument/2006/customXml" ds:itemID="{22336803-066A-4391-9A7E-0CF7E6C2D294}">
  <ds:schemaRefs>
    <ds:schemaRef ds:uri="http://purl.org/dc/dcmitype/"/>
    <ds:schemaRef ds:uri="http://purl.org/dc/elements/1.1/"/>
    <ds:schemaRef ds:uri="http://schemas.openxmlformats.org/package/2006/metadata/core-properties"/>
    <ds:schemaRef ds:uri="http://purl.org/dc/terms/"/>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fe7f5f9c-66a7-4a12-94f8-9f30ef7fcbb8"/>
    <ds:schemaRef ds:uri="cb309ed8-a3ac-407a-ab90-334ab3a6400f"/>
    <ds:schemaRef ds:uri="61bc19fd-4c1f-4085-acbe-f338829670f7"/>
    <ds:schemaRef ds:uri="62362491-a549-4865-acf0-e6bd9448486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ANTECEDENTES</vt:lpstr>
      <vt:lpstr>DETALLE GASTOS ETAPA 1</vt:lpstr>
      <vt:lpstr>DETALLE GASTOS ETAPA 2</vt:lpstr>
      <vt:lpstr>DETALLE GASTOS ETAPA 3</vt:lpstr>
      <vt:lpstr>COSTO TOTAL</vt:lpstr>
      <vt:lpstr>REITEMIZACIONES SIA</vt:lpstr>
      <vt:lpstr>REITEMIZACIONES APORTES</vt:lpstr>
      <vt:lpstr>'COSTO TOTAL'!Área_de_impresión</vt:lpstr>
    </vt:vector>
  </TitlesOfParts>
  <Manager>Juan Paulo Vega H.</Manager>
  <Company>CONICYT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Planilla de Costos</dc:title>
  <dc:subject>XIII Concurso de Proyectos de I&amp;D de FONDEF</dc:subject>
  <dc:creator>FONDEF</dc:creator>
  <cp:keywords/>
  <dc:description/>
  <cp:lastModifiedBy>Andrea Hinojosa Moreno</cp:lastModifiedBy>
  <cp:revision/>
  <dcterms:created xsi:type="dcterms:W3CDTF">1999-03-29T20:02:48Z</dcterms:created>
  <dcterms:modified xsi:type="dcterms:W3CDTF">2025-05-09T17:47:00Z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0x010100B320A6865594E542AE6FFA3BA7F49FDA</vt:lpwstr>
  </property>
  <property fmtid="{D5CDD505-2E9C-101B-9397-08002B2CF9AE}" pid="3" name="MediaServiceImageTags">
    <vt:lpwstr/>
  </property>
</Properties>
</file>